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010" windowHeight="9450"/>
  </bookViews>
  <sheets>
    <sheet name="公厕" sheetId="1" r:id="rId1"/>
    <sheet name="户厕（调整后）" sheetId="2" r:id="rId2"/>
    <sheet name="户厕 (按比列)" sheetId="4" r:id="rId3"/>
    <sheet name="Sheet3" sheetId="3" r:id="rId4"/>
  </sheets>
  <definedNames>
    <definedName name="_GoBack" localSheetId="2">'户厕 (按比列)'!$A$3</definedName>
    <definedName name="_GoBack" localSheetId="1">'户厕（调整后）'!$A$3</definedName>
  </definedNames>
  <calcPr calcId="125725"/>
</workbook>
</file>

<file path=xl/calcChain.xml><?xml version="1.0" encoding="utf-8"?>
<calcChain xmlns="http://schemas.openxmlformats.org/spreadsheetml/2006/main">
  <c r="C16" i="1"/>
  <c r="L14"/>
  <c r="L8" s="1"/>
  <c r="K7" s="1"/>
  <c r="D14"/>
  <c r="C14"/>
  <c r="R8"/>
  <c r="Q8"/>
  <c r="Q7" s="1"/>
  <c r="P8"/>
  <c r="O8"/>
  <c r="N8"/>
  <c r="M8"/>
  <c r="M7" s="1"/>
  <c r="K8"/>
  <c r="J8"/>
  <c r="I8"/>
  <c r="I7" s="1"/>
  <c r="H8"/>
  <c r="G8"/>
  <c r="F8"/>
  <c r="E8"/>
  <c r="E7" s="1"/>
  <c r="D8"/>
  <c r="C7" s="1"/>
  <c r="C8"/>
  <c r="O7"/>
  <c r="G7"/>
  <c r="E19" i="2" l="1"/>
  <c r="D19"/>
  <c r="C19"/>
  <c r="D19" i="4" l="1"/>
  <c r="F19"/>
  <c r="H10"/>
  <c r="H11"/>
  <c r="H12"/>
  <c r="H14"/>
  <c r="H15"/>
  <c r="H16"/>
  <c r="H17"/>
  <c r="H18"/>
  <c r="H9"/>
  <c r="G10"/>
  <c r="G11"/>
  <c r="G12"/>
  <c r="G13"/>
  <c r="G19" s="1"/>
  <c r="G14"/>
  <c r="G15"/>
  <c r="G16"/>
  <c r="G17"/>
  <c r="G18"/>
  <c r="G9"/>
  <c r="F10"/>
  <c r="F11"/>
  <c r="F13"/>
  <c r="F14"/>
  <c r="F15"/>
  <c r="F16"/>
  <c r="F17"/>
  <c r="F18"/>
  <c r="F9"/>
  <c r="E8"/>
  <c r="E9"/>
  <c r="E10"/>
  <c r="E11"/>
  <c r="E12"/>
  <c r="E13"/>
  <c r="E19" s="1"/>
  <c r="E14"/>
  <c r="E15"/>
  <c r="E16"/>
  <c r="E17"/>
  <c r="E18"/>
  <c r="E7"/>
  <c r="E8" i="2"/>
  <c r="E9"/>
  <c r="E10"/>
  <c r="E11"/>
  <c r="E12"/>
  <c r="E13"/>
  <c r="E14"/>
  <c r="E15"/>
  <c r="E16"/>
  <c r="E17"/>
  <c r="E18"/>
  <c r="E7"/>
  <c r="C19" i="4"/>
  <c r="F19" i="2"/>
  <c r="G19"/>
  <c r="H19"/>
  <c r="H13" i="4" l="1"/>
  <c r="H19" s="1"/>
</calcChain>
</file>

<file path=xl/sharedStrings.xml><?xml version="1.0" encoding="utf-8"?>
<sst xmlns="http://schemas.openxmlformats.org/spreadsheetml/2006/main" count="99" uniqueCount="48">
  <si>
    <t>序号</t>
  </si>
  <si>
    <t>县（区）</t>
  </si>
  <si>
    <t>乡镇镇区公厕</t>
  </si>
  <si>
    <t>新平县合计</t>
  </si>
  <si>
    <t>桂山街道</t>
  </si>
  <si>
    <t>古城街道</t>
  </si>
  <si>
    <t>平甸乡</t>
  </si>
  <si>
    <t>扬武镇</t>
  </si>
  <si>
    <t>新化乡</t>
  </si>
  <si>
    <t>漠沙镇</t>
  </si>
  <si>
    <t>戛洒镇</t>
  </si>
  <si>
    <t>水塘镇</t>
  </si>
  <si>
    <t>老厂乡</t>
  </si>
  <si>
    <t>者竜乡</t>
  </si>
  <si>
    <t>建兴乡</t>
  </si>
  <si>
    <t>平掌乡</t>
  </si>
  <si>
    <r>
      <t>目标任务：</t>
    </r>
    <r>
      <rPr>
        <sz val="12"/>
        <color theme="1"/>
        <rFont val="方正仿宋_GBK"/>
        <family val="3"/>
        <charset val="134"/>
      </rPr>
      <t>到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family val="3"/>
        <charset val="134"/>
      </rPr>
      <t>年，各乡镇镇区和行政村村委会所在地公厕基本消除旱厕。</t>
    </r>
  </si>
  <si>
    <t>改造建设目标任务（座）</t>
  </si>
  <si>
    <t>数量（座）</t>
  </si>
  <si>
    <t>乡镇（街道）</t>
  </si>
  <si>
    <t>桂山</t>
  </si>
  <si>
    <t>古城</t>
  </si>
  <si>
    <t>戛洒</t>
  </si>
  <si>
    <t>水塘</t>
  </si>
  <si>
    <t>者竜</t>
  </si>
  <si>
    <t>老厂</t>
  </si>
  <si>
    <t>合计</t>
  </si>
  <si>
    <t>农户户籍总户数（户）</t>
    <phoneticPr fontId="4" type="noConversion"/>
  </si>
  <si>
    <r>
      <t>2018—2020</t>
    </r>
    <r>
      <rPr>
        <b/>
        <sz val="10.5"/>
        <color theme="1"/>
        <rFont val="宋体"/>
        <family val="3"/>
        <charset val="134"/>
      </rPr>
      <t>年</t>
    </r>
  </si>
  <si>
    <r>
      <t>2018</t>
    </r>
    <r>
      <rPr>
        <b/>
        <sz val="10.5"/>
        <color theme="1"/>
        <rFont val="宋体"/>
        <family val="3"/>
        <charset val="134"/>
      </rPr>
      <t>年</t>
    </r>
  </si>
  <si>
    <r>
      <t>2019</t>
    </r>
    <r>
      <rPr>
        <b/>
        <sz val="10.5"/>
        <color theme="1"/>
        <rFont val="宋体"/>
        <family val="3"/>
        <charset val="134"/>
      </rPr>
      <t>年</t>
    </r>
  </si>
  <si>
    <r>
      <t>2020</t>
    </r>
    <r>
      <rPr>
        <b/>
        <sz val="10.5"/>
        <color theme="1"/>
        <rFont val="宋体"/>
        <family val="3"/>
        <charset val="134"/>
      </rPr>
      <t>年</t>
    </r>
  </si>
  <si>
    <r>
      <t>目标任务：</t>
    </r>
    <r>
      <rPr>
        <sz val="14"/>
        <color theme="1"/>
        <rFont val="方正仿宋_GBK"/>
        <family val="3"/>
        <charset val="134"/>
      </rPr>
      <t>到</t>
    </r>
    <r>
      <rPr>
        <sz val="14"/>
        <color theme="1"/>
        <rFont val="Times New Roman"/>
        <family val="1"/>
      </rPr>
      <t>2020</t>
    </r>
    <r>
      <rPr>
        <sz val="14"/>
        <color theme="1"/>
        <rFont val="方正仿宋_GBK"/>
        <family val="3"/>
        <charset val="134"/>
      </rPr>
      <t>年，各乡镇无害化卫生户厕覆盖</t>
    </r>
    <r>
      <rPr>
        <sz val="14"/>
        <color theme="1"/>
        <rFont val="Times New Roman"/>
        <family val="1"/>
      </rPr>
      <t>50%</t>
    </r>
    <r>
      <rPr>
        <sz val="14"/>
        <color theme="1"/>
        <rFont val="方正仿宋_GBK"/>
        <family val="3"/>
        <charset val="134"/>
      </rPr>
      <t>以上的农户。</t>
    </r>
  </si>
  <si>
    <t>现状使用卫生厕所中厕所粪污得到处理或资源化利用的数量（座）</t>
    <phoneticPr fontId="4" type="noConversion"/>
  </si>
  <si>
    <t>行政村村委会所在地公厕</t>
    <phoneticPr fontId="4" type="noConversion"/>
  </si>
  <si>
    <r>
      <t>2018—2020</t>
    </r>
    <r>
      <rPr>
        <b/>
        <sz val="10.5"/>
        <color theme="1"/>
        <rFont val="宋体"/>
        <family val="3"/>
        <charset val="134"/>
      </rPr>
      <t>年改造提升公厕数量合计（座）</t>
    </r>
    <phoneticPr fontId="4" type="noConversion"/>
  </si>
  <si>
    <r>
      <t>2018</t>
    </r>
    <r>
      <rPr>
        <b/>
        <sz val="10.5"/>
        <color theme="1"/>
        <rFont val="宋体"/>
        <family val="3"/>
        <charset val="134"/>
      </rPr>
      <t>年改造提升公厕数量（座）</t>
    </r>
  </si>
  <si>
    <r>
      <t>2019</t>
    </r>
    <r>
      <rPr>
        <b/>
        <sz val="10.5"/>
        <color theme="1"/>
        <rFont val="宋体"/>
        <family val="3"/>
        <charset val="134"/>
      </rPr>
      <t>年改造提升公厕数量（座）</t>
    </r>
  </si>
  <si>
    <r>
      <t>2020</t>
    </r>
    <r>
      <rPr>
        <b/>
        <sz val="10.5"/>
        <color theme="1"/>
        <rFont val="宋体"/>
        <family val="3"/>
        <charset val="134"/>
      </rPr>
      <t>年改造提升公厕数量（座）</t>
    </r>
  </si>
  <si>
    <r>
      <t>2018—2020</t>
    </r>
    <r>
      <rPr>
        <b/>
        <sz val="10.5"/>
        <color theme="1"/>
        <rFont val="宋体"/>
        <family val="3"/>
        <charset val="134"/>
      </rPr>
      <t>年改造提升公厕数量合计（座）</t>
    </r>
  </si>
  <si>
    <t>新建</t>
    <phoneticPr fontId="4" type="noConversion"/>
  </si>
  <si>
    <t>改建</t>
    <phoneticPr fontId="4" type="noConversion"/>
  </si>
  <si>
    <t>合计（市级下达指标）</t>
    <phoneticPr fontId="4" type="noConversion"/>
  </si>
  <si>
    <t>合计（市级下达指标）</t>
    <phoneticPr fontId="4" type="noConversion"/>
  </si>
  <si>
    <t>合计（分配下达指标）</t>
    <phoneticPr fontId="4" type="noConversion"/>
  </si>
  <si>
    <t>附件5-2：农村无害化卫生户厕改造建设任务分解表</t>
    <phoneticPr fontId="4" type="noConversion"/>
  </si>
  <si>
    <t>附件5-3：农村无害化卫生户厕改造建设任务分解表</t>
    <phoneticPr fontId="4" type="noConversion"/>
  </si>
  <si>
    <t>附件5-1：新平县农村公厕新建或改造提升表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</si>
</sst>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5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方正仿宋_GBK"/>
      <family val="3"/>
      <charset val="134"/>
    </font>
    <font>
      <sz val="12"/>
      <color theme="1"/>
      <name val="方正仿宋_GBK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b/>
      <sz val="16"/>
      <color theme="1"/>
      <name val="方正小标宋_GBK"/>
      <family val="3"/>
      <charset val="134"/>
    </font>
    <font>
      <sz val="16"/>
      <color theme="1"/>
      <name val="方正小标宋_GBK"/>
      <family val="3"/>
      <charset val="134"/>
    </font>
    <font>
      <sz val="14"/>
      <color theme="1"/>
      <name val="Times New Roman"/>
      <family val="1"/>
    </font>
    <font>
      <b/>
      <sz val="11"/>
      <color theme="1"/>
      <name val="宋体"/>
      <family val="2"/>
      <charset val="134"/>
      <scheme val="minor"/>
    </font>
    <font>
      <b/>
      <sz val="10.5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4"/>
      <color theme="1"/>
      <name val="方正仿宋_GBK"/>
      <family val="3"/>
      <charset val="134"/>
    </font>
    <font>
      <sz val="14"/>
      <color theme="1"/>
      <name val="方正仿宋_GBK"/>
      <family val="3"/>
      <charset val="134"/>
    </font>
    <font>
      <sz val="14"/>
      <color theme="1"/>
      <name val="宋体"/>
      <family val="2"/>
      <charset val="134"/>
      <scheme val="minor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sz val="14"/>
      <name val="Times New Roman"/>
      <family val="1"/>
    </font>
    <font>
      <sz val="10.5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0" xfId="0" applyFont="1" applyFill="1">
      <alignment vertical="center"/>
    </xf>
    <xf numFmtId="0" fontId="21" fillId="0" borderId="1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F8" sqref="F8"/>
    </sheetView>
  </sheetViews>
  <sheetFormatPr defaultRowHeight="13.5"/>
  <cols>
    <col min="1" max="1" width="5.5" customWidth="1"/>
    <col min="2" max="2" width="9.875" customWidth="1"/>
    <col min="3" max="9" width="8" customWidth="1"/>
    <col min="10" max="10" width="7.375" customWidth="1"/>
    <col min="11" max="12" width="8" customWidth="1"/>
    <col min="13" max="13" width="8.25" customWidth="1"/>
    <col min="14" max="14" width="7.125" customWidth="1"/>
    <col min="15" max="15" width="8" customWidth="1"/>
    <col min="16" max="16" width="8.875" customWidth="1"/>
    <col min="17" max="18" width="8" customWidth="1"/>
  </cols>
  <sheetData>
    <row r="1" spans="1:18" ht="19.899999999999999" customHeight="1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9.899999999999999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9.899999999999999" customHeight="1">
      <c r="A3" s="4" t="s">
        <v>16</v>
      </c>
      <c r="B3" s="5"/>
      <c r="C3" s="5"/>
      <c r="D3" s="5"/>
      <c r="E3" s="5"/>
      <c r="F3" s="5"/>
      <c r="G3" s="5"/>
      <c r="H3" s="5"/>
      <c r="I3" s="5"/>
      <c r="J3" s="5"/>
      <c r="K3" s="18"/>
      <c r="L3" s="18"/>
      <c r="M3" s="18"/>
      <c r="N3" s="18"/>
      <c r="O3" s="18"/>
      <c r="P3" s="18"/>
      <c r="Q3" s="18"/>
      <c r="R3" s="18"/>
    </row>
    <row r="4" spans="1:18" ht="14.45" customHeight="1">
      <c r="A4" s="25" t="s">
        <v>0</v>
      </c>
      <c r="B4" s="25" t="s">
        <v>1</v>
      </c>
      <c r="C4" s="21" t="s">
        <v>2</v>
      </c>
      <c r="D4" s="22"/>
      <c r="E4" s="22"/>
      <c r="F4" s="22"/>
      <c r="G4" s="22"/>
      <c r="H4" s="22"/>
      <c r="I4" s="22"/>
      <c r="J4" s="23"/>
      <c r="K4" s="21" t="s">
        <v>34</v>
      </c>
      <c r="L4" s="22"/>
      <c r="M4" s="22"/>
      <c r="N4" s="22"/>
      <c r="O4" s="22"/>
      <c r="P4" s="22"/>
      <c r="Q4" s="22"/>
      <c r="R4" s="23"/>
    </row>
    <row r="5" spans="1:18" ht="57.6" customHeight="1">
      <c r="A5" s="26"/>
      <c r="B5" s="26"/>
      <c r="C5" s="28" t="s">
        <v>35</v>
      </c>
      <c r="D5" s="29"/>
      <c r="E5" s="28" t="s">
        <v>36</v>
      </c>
      <c r="F5" s="29"/>
      <c r="G5" s="28" t="s">
        <v>37</v>
      </c>
      <c r="H5" s="29"/>
      <c r="I5" s="28" t="s">
        <v>38</v>
      </c>
      <c r="J5" s="29"/>
      <c r="K5" s="28" t="s">
        <v>39</v>
      </c>
      <c r="L5" s="29"/>
      <c r="M5" s="28" t="s">
        <v>36</v>
      </c>
      <c r="N5" s="29"/>
      <c r="O5" s="28" t="s">
        <v>37</v>
      </c>
      <c r="P5" s="29"/>
      <c r="Q5" s="28" t="s">
        <v>38</v>
      </c>
      <c r="R5" s="29"/>
    </row>
    <row r="6" spans="1:18" ht="19.899999999999999" customHeight="1">
      <c r="A6" s="27"/>
      <c r="B6" s="27"/>
      <c r="C6" s="8" t="s">
        <v>40</v>
      </c>
      <c r="D6" s="8" t="s">
        <v>41</v>
      </c>
      <c r="E6" s="8" t="s">
        <v>40</v>
      </c>
      <c r="F6" s="8" t="s">
        <v>41</v>
      </c>
      <c r="G6" s="8" t="s">
        <v>40</v>
      </c>
      <c r="H6" s="8" t="s">
        <v>41</v>
      </c>
      <c r="I6" s="8" t="s">
        <v>40</v>
      </c>
      <c r="J6" s="8" t="s">
        <v>41</v>
      </c>
      <c r="K6" s="8" t="s">
        <v>40</v>
      </c>
      <c r="L6" s="8" t="s">
        <v>41</v>
      </c>
      <c r="M6" s="8" t="s">
        <v>40</v>
      </c>
      <c r="N6" s="8" t="s">
        <v>41</v>
      </c>
      <c r="O6" s="8" t="s">
        <v>40</v>
      </c>
      <c r="P6" s="8" t="s">
        <v>41</v>
      </c>
      <c r="Q6" s="8" t="s">
        <v>40</v>
      </c>
      <c r="R6" s="8" t="s">
        <v>41</v>
      </c>
    </row>
    <row r="7" spans="1:18" ht="19.899999999999999" customHeight="1">
      <c r="A7" s="32" t="s">
        <v>3</v>
      </c>
      <c r="B7" s="33"/>
      <c r="C7" s="30">
        <f>SUM(C8:D8)</f>
        <v>16</v>
      </c>
      <c r="D7" s="31"/>
      <c r="E7" s="30">
        <f>SUM(E8:F8)</f>
        <v>3</v>
      </c>
      <c r="F7" s="31"/>
      <c r="G7" s="30">
        <f>SUM(G8:H8)</f>
        <v>8</v>
      </c>
      <c r="H7" s="31"/>
      <c r="I7" s="30">
        <f>SUM(I8:J8)</f>
        <v>5</v>
      </c>
      <c r="J7" s="31"/>
      <c r="K7" s="30">
        <f>SUM(K8:L8)</f>
        <v>78</v>
      </c>
      <c r="L7" s="31"/>
      <c r="M7" s="30">
        <f>SUM(M8:N8)</f>
        <v>23</v>
      </c>
      <c r="N7" s="31"/>
      <c r="O7" s="30">
        <f>SUM(O8:P8)</f>
        <v>32</v>
      </c>
      <c r="P7" s="31"/>
      <c r="Q7" s="30">
        <f>SUM(Q8:R8)</f>
        <v>23</v>
      </c>
      <c r="R7" s="31"/>
    </row>
    <row r="8" spans="1:18" ht="19.899999999999999" customHeight="1">
      <c r="A8" s="34"/>
      <c r="B8" s="35"/>
      <c r="C8" s="17">
        <f>SUM(C9:C20)</f>
        <v>14</v>
      </c>
      <c r="D8" s="17">
        <f t="shared" ref="D8:R8" si="0">SUM(D9:D20)</f>
        <v>2</v>
      </c>
      <c r="E8" s="17">
        <f t="shared" si="0"/>
        <v>2</v>
      </c>
      <c r="F8" s="17">
        <f t="shared" si="0"/>
        <v>1</v>
      </c>
      <c r="G8" s="17">
        <f t="shared" si="0"/>
        <v>7</v>
      </c>
      <c r="H8" s="17">
        <f t="shared" si="0"/>
        <v>1</v>
      </c>
      <c r="I8" s="17">
        <f t="shared" si="0"/>
        <v>5</v>
      </c>
      <c r="J8" s="17">
        <f t="shared" si="0"/>
        <v>0</v>
      </c>
      <c r="K8" s="17">
        <f>SUM(K10:K20)</f>
        <v>46</v>
      </c>
      <c r="L8" s="17">
        <f t="shared" si="0"/>
        <v>32</v>
      </c>
      <c r="M8" s="17">
        <f t="shared" si="0"/>
        <v>12</v>
      </c>
      <c r="N8" s="17">
        <f t="shared" si="0"/>
        <v>11</v>
      </c>
      <c r="O8" s="17">
        <f t="shared" si="0"/>
        <v>20</v>
      </c>
      <c r="P8" s="17">
        <f t="shared" si="0"/>
        <v>12</v>
      </c>
      <c r="Q8" s="17">
        <f t="shared" si="0"/>
        <v>14</v>
      </c>
      <c r="R8" s="17">
        <f t="shared" si="0"/>
        <v>9</v>
      </c>
    </row>
    <row r="9" spans="1:18" ht="28.9" customHeight="1">
      <c r="A9" s="2">
        <v>1</v>
      </c>
      <c r="B9" s="2" t="s">
        <v>4</v>
      </c>
      <c r="C9" s="2"/>
      <c r="D9" s="1"/>
      <c r="E9" s="1"/>
      <c r="F9" s="1"/>
      <c r="G9" s="1"/>
      <c r="H9" s="1"/>
      <c r="I9" s="1"/>
      <c r="J9" s="1"/>
      <c r="K9" s="1"/>
      <c r="L9" s="1">
        <v>1</v>
      </c>
      <c r="M9" s="1"/>
      <c r="N9" s="1"/>
      <c r="O9" s="1"/>
      <c r="P9" s="11">
        <v>1</v>
      </c>
      <c r="Q9" s="1"/>
      <c r="R9" s="6"/>
    </row>
    <row r="10" spans="1:18" ht="19.899999999999999" customHeight="1">
      <c r="A10" s="2">
        <v>2</v>
      </c>
      <c r="B10" s="2" t="s">
        <v>5</v>
      </c>
      <c r="C10" s="2"/>
      <c r="D10" s="1"/>
      <c r="E10" s="1"/>
      <c r="F10" s="1"/>
      <c r="G10" s="1"/>
      <c r="H10" s="1"/>
      <c r="I10" s="1"/>
      <c r="J10" s="1"/>
      <c r="K10" s="1">
        <v>3</v>
      </c>
      <c r="L10" s="1"/>
      <c r="M10" s="1">
        <v>1</v>
      </c>
      <c r="N10" s="1"/>
      <c r="O10" s="1">
        <v>1</v>
      </c>
      <c r="P10" s="1"/>
      <c r="Q10" s="1">
        <v>1</v>
      </c>
      <c r="R10" s="6"/>
    </row>
    <row r="11" spans="1:18" ht="19.899999999999999" customHeight="1">
      <c r="A11" s="2">
        <v>3</v>
      </c>
      <c r="B11" s="2" t="s">
        <v>6</v>
      </c>
      <c r="C11" s="2"/>
      <c r="D11" s="1"/>
      <c r="E11" s="1"/>
      <c r="F11" s="1"/>
      <c r="G11" s="1"/>
      <c r="H11" s="1"/>
      <c r="I11" s="1"/>
      <c r="J11" s="1"/>
      <c r="K11" s="1">
        <v>2</v>
      </c>
      <c r="L11" s="1">
        <v>6</v>
      </c>
      <c r="M11" s="1">
        <v>1</v>
      </c>
      <c r="N11" s="1">
        <v>2</v>
      </c>
      <c r="O11" s="1">
        <v>1</v>
      </c>
      <c r="P11" s="1">
        <v>2</v>
      </c>
      <c r="Q11" s="1"/>
      <c r="R11" s="12">
        <v>2</v>
      </c>
    </row>
    <row r="12" spans="1:18" ht="19.899999999999999" customHeight="1">
      <c r="A12" s="2">
        <v>4</v>
      </c>
      <c r="B12" s="2" t="s">
        <v>7</v>
      </c>
      <c r="C12" s="2">
        <v>2</v>
      </c>
      <c r="D12" s="1"/>
      <c r="E12" s="1">
        <v>1</v>
      </c>
      <c r="F12" s="1"/>
      <c r="G12" s="1">
        <v>1</v>
      </c>
      <c r="H12" s="1"/>
      <c r="I12" s="1"/>
      <c r="J12" s="1"/>
      <c r="K12" s="1">
        <v>5</v>
      </c>
      <c r="L12" s="1">
        <v>1</v>
      </c>
      <c r="M12" s="1"/>
      <c r="N12" s="1">
        <v>1</v>
      </c>
      <c r="O12" s="1">
        <v>2</v>
      </c>
      <c r="P12" s="1"/>
      <c r="Q12" s="1">
        <v>3</v>
      </c>
      <c r="R12" s="6"/>
    </row>
    <row r="13" spans="1:18" ht="19.899999999999999" customHeight="1">
      <c r="A13" s="2">
        <v>5</v>
      </c>
      <c r="B13" s="3" t="s">
        <v>8</v>
      </c>
      <c r="C13" s="3"/>
      <c r="D13" s="1"/>
      <c r="E13" s="1"/>
      <c r="F13" s="1"/>
      <c r="G13" s="1"/>
      <c r="H13" s="1"/>
      <c r="I13" s="1"/>
      <c r="J13" s="1"/>
      <c r="K13" s="1">
        <v>1</v>
      </c>
      <c r="L13" s="1">
        <v>10</v>
      </c>
      <c r="M13" s="1">
        <v>1</v>
      </c>
      <c r="N13" s="1"/>
      <c r="O13" s="1"/>
      <c r="P13" s="1">
        <v>5</v>
      </c>
      <c r="Q13" s="1"/>
      <c r="R13" s="12">
        <v>5</v>
      </c>
    </row>
    <row r="14" spans="1:18" ht="19.899999999999999" customHeight="1">
      <c r="A14" s="2">
        <v>6</v>
      </c>
      <c r="B14" s="2" t="s">
        <v>9</v>
      </c>
      <c r="C14" s="2">
        <f>E14+G14+I14</f>
        <v>2</v>
      </c>
      <c r="D14" s="1">
        <f>F14+H14+J14</f>
        <v>1</v>
      </c>
      <c r="E14" s="1"/>
      <c r="F14" s="1">
        <v>1</v>
      </c>
      <c r="G14" s="1">
        <v>2</v>
      </c>
      <c r="H14" s="1"/>
      <c r="I14" s="1"/>
      <c r="J14" s="1"/>
      <c r="K14" s="1">
        <v>12</v>
      </c>
      <c r="L14" s="1">
        <f>N14+P14+R14</f>
        <v>0</v>
      </c>
      <c r="M14" s="1">
        <v>2</v>
      </c>
      <c r="N14" s="1"/>
      <c r="O14" s="1">
        <v>7</v>
      </c>
      <c r="P14" s="1"/>
      <c r="Q14" s="1">
        <v>3</v>
      </c>
      <c r="R14" s="6"/>
    </row>
    <row r="15" spans="1:18" ht="19.899999999999999" customHeight="1">
      <c r="A15" s="2">
        <v>7</v>
      </c>
      <c r="B15" s="2" t="s">
        <v>10</v>
      </c>
      <c r="C15" s="2">
        <v>1</v>
      </c>
      <c r="D15" s="1"/>
      <c r="E15" s="1"/>
      <c r="F15" s="1"/>
      <c r="G15" s="1"/>
      <c r="H15" s="1"/>
      <c r="I15" s="1">
        <v>1</v>
      </c>
      <c r="J15" s="1"/>
      <c r="K15" s="20">
        <v>8</v>
      </c>
      <c r="L15" s="1"/>
      <c r="M15" s="1"/>
      <c r="N15" s="1"/>
      <c r="O15" s="1">
        <v>6</v>
      </c>
      <c r="P15" s="1"/>
      <c r="Q15" s="1">
        <v>2</v>
      </c>
      <c r="R15" s="6"/>
    </row>
    <row r="16" spans="1:18" ht="30.6" customHeight="1">
      <c r="A16" s="2">
        <v>8</v>
      </c>
      <c r="B16" s="2" t="s">
        <v>11</v>
      </c>
      <c r="C16" s="2">
        <f>E16+G16+I16</f>
        <v>1</v>
      </c>
      <c r="D16" s="1"/>
      <c r="E16" s="1"/>
      <c r="F16" s="1"/>
      <c r="G16" s="1">
        <v>1</v>
      </c>
      <c r="H16" s="1"/>
      <c r="I16" s="1"/>
      <c r="J16" s="1"/>
      <c r="K16" s="1">
        <v>8</v>
      </c>
      <c r="L16" s="1"/>
      <c r="M16" s="1">
        <v>2</v>
      </c>
      <c r="N16" s="1"/>
      <c r="O16" s="1">
        <v>2</v>
      </c>
      <c r="P16" s="1"/>
      <c r="Q16" s="1">
        <v>4</v>
      </c>
      <c r="R16" s="6"/>
    </row>
    <row r="17" spans="1:18" ht="31.9" customHeight="1">
      <c r="A17" s="2">
        <v>9</v>
      </c>
      <c r="B17" s="2" t="s">
        <v>12</v>
      </c>
      <c r="C17" s="2">
        <v>3</v>
      </c>
      <c r="D17" s="1"/>
      <c r="E17" s="1"/>
      <c r="F17" s="1"/>
      <c r="G17" s="1"/>
      <c r="H17" s="1"/>
      <c r="I17" s="1">
        <v>3</v>
      </c>
      <c r="J17" s="1"/>
      <c r="K17" s="1"/>
      <c r="L17" s="1">
        <v>3</v>
      </c>
      <c r="M17" s="1"/>
      <c r="N17" s="1"/>
      <c r="O17" s="1"/>
      <c r="P17" s="1">
        <v>3</v>
      </c>
      <c r="Q17" s="1"/>
      <c r="R17" s="12"/>
    </row>
    <row r="18" spans="1:18" s="16" customFormat="1" ht="19.899999999999999" customHeight="1">
      <c r="A18" s="13">
        <v>10</v>
      </c>
      <c r="B18" s="13" t="s">
        <v>13</v>
      </c>
      <c r="C18" s="13">
        <v>2</v>
      </c>
      <c r="D18" s="14"/>
      <c r="E18" s="14"/>
      <c r="F18" s="14"/>
      <c r="G18" s="14">
        <v>1</v>
      </c>
      <c r="H18" s="14"/>
      <c r="I18" s="14">
        <v>1</v>
      </c>
      <c r="J18" s="14"/>
      <c r="K18" s="14">
        <v>4</v>
      </c>
      <c r="L18" s="14">
        <v>5</v>
      </c>
      <c r="M18" s="14">
        <v>2</v>
      </c>
      <c r="N18" s="14">
        <v>2</v>
      </c>
      <c r="O18" s="14">
        <v>1</v>
      </c>
      <c r="P18" s="14">
        <v>1</v>
      </c>
      <c r="Q18" s="14">
        <v>1</v>
      </c>
      <c r="R18" s="15">
        <v>2</v>
      </c>
    </row>
    <row r="19" spans="1:18" ht="19.899999999999999" customHeight="1">
      <c r="A19" s="2">
        <v>11</v>
      </c>
      <c r="B19" s="2" t="s">
        <v>14</v>
      </c>
      <c r="C19" s="2">
        <v>1</v>
      </c>
      <c r="D19" s="1"/>
      <c r="E19" s="1"/>
      <c r="F19" s="1"/>
      <c r="G19" s="1">
        <v>1</v>
      </c>
      <c r="H19" s="1"/>
      <c r="I19" s="1"/>
      <c r="J19" s="1"/>
      <c r="K19" s="1">
        <v>2</v>
      </c>
      <c r="L19" s="1">
        <v>3</v>
      </c>
      <c r="M19" s="1">
        <v>2</v>
      </c>
      <c r="N19" s="1">
        <v>3</v>
      </c>
      <c r="O19" s="1"/>
      <c r="P19" s="1"/>
      <c r="Q19" s="1"/>
      <c r="R19" s="6"/>
    </row>
    <row r="20" spans="1:18" ht="19.899999999999999" customHeight="1">
      <c r="A20" s="2">
        <v>12</v>
      </c>
      <c r="B20" s="2" t="s">
        <v>15</v>
      </c>
      <c r="C20" s="2">
        <v>2</v>
      </c>
      <c r="D20" s="1">
        <v>1</v>
      </c>
      <c r="E20" s="1">
        <v>1</v>
      </c>
      <c r="F20" s="1"/>
      <c r="G20" s="1">
        <v>1</v>
      </c>
      <c r="H20" s="1">
        <v>1</v>
      </c>
      <c r="I20" s="1"/>
      <c r="J20" s="1"/>
      <c r="K20" s="1">
        <v>1</v>
      </c>
      <c r="L20" s="1">
        <v>3</v>
      </c>
      <c r="M20" s="1">
        <v>1</v>
      </c>
      <c r="N20" s="1">
        <v>3</v>
      </c>
      <c r="O20" s="1"/>
      <c r="P20" s="1"/>
      <c r="Q20" s="1"/>
      <c r="R20" s="12"/>
    </row>
    <row r="21" spans="1:18" ht="14.25">
      <c r="K21" s="5"/>
      <c r="L21" s="5"/>
    </row>
  </sheetData>
  <mergeCells count="22">
    <mergeCell ref="K7:L7"/>
    <mergeCell ref="M7:N7"/>
    <mergeCell ref="O7:P7"/>
    <mergeCell ref="Q7:R7"/>
    <mergeCell ref="A7:B8"/>
    <mergeCell ref="C7:D7"/>
    <mergeCell ref="E7:F7"/>
    <mergeCell ref="G7:H7"/>
    <mergeCell ref="I7:J7"/>
    <mergeCell ref="K4:R4"/>
    <mergeCell ref="A1:R2"/>
    <mergeCell ref="A4:A6"/>
    <mergeCell ref="B4:B6"/>
    <mergeCell ref="C5:D5"/>
    <mergeCell ref="E5:F5"/>
    <mergeCell ref="G5:H5"/>
    <mergeCell ref="I5:J5"/>
    <mergeCell ref="C4:J4"/>
    <mergeCell ref="K5:L5"/>
    <mergeCell ref="M5:N5"/>
    <mergeCell ref="O5:P5"/>
    <mergeCell ref="Q5:R5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2"/>
    </sheetView>
  </sheetViews>
  <sheetFormatPr defaultRowHeight="13.5"/>
  <cols>
    <col min="1" max="1" width="8.375" customWidth="1"/>
    <col min="2" max="2" width="14.125" customWidth="1"/>
    <col min="3" max="8" width="19" customWidth="1"/>
  </cols>
  <sheetData>
    <row r="1" spans="1:8" ht="21" customHeight="1">
      <c r="A1" s="36" t="s">
        <v>45</v>
      </c>
      <c r="B1" s="36"/>
      <c r="C1" s="36"/>
      <c r="D1" s="36"/>
      <c r="E1" s="36"/>
      <c r="F1" s="36"/>
      <c r="G1" s="36"/>
      <c r="H1" s="36"/>
    </row>
    <row r="2" spans="1:8" ht="20.45" customHeight="1">
      <c r="A2" s="36"/>
      <c r="B2" s="36"/>
      <c r="C2" s="36"/>
      <c r="D2" s="36"/>
      <c r="E2" s="36"/>
      <c r="F2" s="36"/>
      <c r="G2" s="36"/>
      <c r="H2" s="36"/>
    </row>
    <row r="3" spans="1:8" ht="18.75">
      <c r="A3" s="9" t="s">
        <v>32</v>
      </c>
      <c r="B3" s="10"/>
      <c r="C3" s="10"/>
      <c r="D3" s="10"/>
      <c r="E3" s="10"/>
      <c r="F3" s="10"/>
    </row>
    <row r="4" spans="1:8" ht="17.45" customHeight="1">
      <c r="A4" s="25" t="s">
        <v>0</v>
      </c>
      <c r="B4" s="37" t="s">
        <v>19</v>
      </c>
      <c r="C4" s="39" t="s">
        <v>27</v>
      </c>
      <c r="D4" s="39" t="s">
        <v>33</v>
      </c>
      <c r="E4" s="7" t="s">
        <v>28</v>
      </c>
      <c r="F4" s="7" t="s">
        <v>29</v>
      </c>
      <c r="G4" s="7" t="s">
        <v>30</v>
      </c>
      <c r="H4" s="7" t="s">
        <v>31</v>
      </c>
    </row>
    <row r="5" spans="1:8" ht="44.25" customHeight="1">
      <c r="A5" s="27"/>
      <c r="B5" s="38"/>
      <c r="C5" s="40"/>
      <c r="D5" s="40"/>
      <c r="E5" s="8" t="s">
        <v>17</v>
      </c>
      <c r="F5" s="8" t="s">
        <v>18</v>
      </c>
      <c r="G5" s="8" t="s">
        <v>18</v>
      </c>
      <c r="H5" s="8" t="s">
        <v>18</v>
      </c>
    </row>
    <row r="6" spans="1:8" s="45" customFormat="1" ht="25.15" customHeight="1">
      <c r="A6" s="41" t="s">
        <v>43</v>
      </c>
      <c r="B6" s="42"/>
      <c r="C6" s="43"/>
      <c r="D6" s="43"/>
      <c r="E6" s="44">
        <v>15822</v>
      </c>
      <c r="F6" s="44">
        <v>3164</v>
      </c>
      <c r="G6" s="44">
        <v>6329</v>
      </c>
      <c r="H6" s="44">
        <v>6329</v>
      </c>
    </row>
    <row r="7" spans="1:8" s="47" customFormat="1" ht="18.600000000000001" customHeight="1">
      <c r="A7" s="19">
        <v>1</v>
      </c>
      <c r="B7" s="46" t="s">
        <v>20</v>
      </c>
      <c r="C7" s="19">
        <v>4628</v>
      </c>
      <c r="D7" s="19">
        <v>3244</v>
      </c>
      <c r="E7" s="19">
        <f>SUM(F7:H7)</f>
        <v>600</v>
      </c>
      <c r="F7" s="19">
        <v>300</v>
      </c>
      <c r="G7" s="19">
        <v>150</v>
      </c>
      <c r="H7" s="19">
        <v>150</v>
      </c>
    </row>
    <row r="8" spans="1:8" s="47" customFormat="1" ht="18.75">
      <c r="A8" s="19">
        <v>2</v>
      </c>
      <c r="B8" s="46" t="s">
        <v>21</v>
      </c>
      <c r="C8" s="19">
        <v>6657</v>
      </c>
      <c r="D8" s="19">
        <v>4217</v>
      </c>
      <c r="E8" s="19">
        <f t="shared" ref="E8:E18" si="0">SUM(F8:H8)</f>
        <v>800</v>
      </c>
      <c r="F8" s="19">
        <v>300</v>
      </c>
      <c r="G8" s="19">
        <v>250</v>
      </c>
      <c r="H8" s="19">
        <v>250</v>
      </c>
    </row>
    <row r="9" spans="1:8" s="47" customFormat="1" ht="18.75">
      <c r="A9" s="19">
        <v>3</v>
      </c>
      <c r="B9" s="46" t="s">
        <v>6</v>
      </c>
      <c r="C9" s="19">
        <v>3851</v>
      </c>
      <c r="D9" s="19">
        <v>424</v>
      </c>
      <c r="E9" s="19">
        <f t="shared" si="0"/>
        <v>1402</v>
      </c>
      <c r="F9" s="19">
        <v>300</v>
      </c>
      <c r="G9" s="19">
        <v>551</v>
      </c>
      <c r="H9" s="19">
        <v>551</v>
      </c>
    </row>
    <row r="10" spans="1:8" s="47" customFormat="1" ht="18.75">
      <c r="A10" s="19">
        <v>4</v>
      </c>
      <c r="B10" s="46" t="s">
        <v>7</v>
      </c>
      <c r="C10" s="19">
        <v>5189</v>
      </c>
      <c r="D10" s="19">
        <v>928</v>
      </c>
      <c r="E10" s="19">
        <f t="shared" si="0"/>
        <v>1466</v>
      </c>
      <c r="F10" s="19">
        <v>300</v>
      </c>
      <c r="G10" s="19">
        <v>583</v>
      </c>
      <c r="H10" s="19">
        <v>583</v>
      </c>
    </row>
    <row r="11" spans="1:8" s="47" customFormat="1" ht="18.75">
      <c r="A11" s="19">
        <v>5</v>
      </c>
      <c r="B11" s="46" t="s">
        <v>8</v>
      </c>
      <c r="C11" s="19">
        <v>5613</v>
      </c>
      <c r="D11" s="19">
        <v>161</v>
      </c>
      <c r="E11" s="19">
        <f t="shared" si="0"/>
        <v>1846</v>
      </c>
      <c r="F11" s="19">
        <v>200</v>
      </c>
      <c r="G11" s="19">
        <v>823</v>
      </c>
      <c r="H11" s="19">
        <v>823</v>
      </c>
    </row>
    <row r="12" spans="1:8" s="47" customFormat="1" ht="18.75">
      <c r="A12" s="19">
        <v>6</v>
      </c>
      <c r="B12" s="46" t="s">
        <v>9</v>
      </c>
      <c r="C12" s="19">
        <v>11178</v>
      </c>
      <c r="D12" s="19">
        <v>4416</v>
      </c>
      <c r="E12" s="19">
        <f t="shared" si="0"/>
        <v>1174</v>
      </c>
      <c r="F12" s="19">
        <v>300</v>
      </c>
      <c r="G12" s="19">
        <v>437</v>
      </c>
      <c r="H12" s="19">
        <v>437</v>
      </c>
    </row>
    <row r="13" spans="1:8" s="47" customFormat="1" ht="18.75">
      <c r="A13" s="19">
        <v>7</v>
      </c>
      <c r="B13" s="46" t="s">
        <v>22</v>
      </c>
      <c r="C13" s="19">
        <v>9764</v>
      </c>
      <c r="D13" s="19">
        <v>3839</v>
      </c>
      <c r="E13" s="19">
        <f t="shared" si="0"/>
        <v>1920</v>
      </c>
      <c r="F13" s="19">
        <v>300</v>
      </c>
      <c r="G13" s="19">
        <v>810</v>
      </c>
      <c r="H13" s="19">
        <v>810</v>
      </c>
    </row>
    <row r="14" spans="1:8" s="47" customFormat="1" ht="18.75">
      <c r="A14" s="19">
        <v>8</v>
      </c>
      <c r="B14" s="46" t="s">
        <v>23</v>
      </c>
      <c r="C14" s="19">
        <v>5739</v>
      </c>
      <c r="D14" s="19">
        <v>1412</v>
      </c>
      <c r="E14" s="19">
        <f t="shared" si="0"/>
        <v>1380</v>
      </c>
      <c r="F14" s="19">
        <v>300</v>
      </c>
      <c r="G14" s="19">
        <v>540</v>
      </c>
      <c r="H14" s="19">
        <v>540</v>
      </c>
    </row>
    <row r="15" spans="1:8" s="47" customFormat="1" ht="18.75">
      <c r="A15" s="19">
        <v>9</v>
      </c>
      <c r="B15" s="46" t="s">
        <v>24</v>
      </c>
      <c r="C15" s="19">
        <v>3848</v>
      </c>
      <c r="D15" s="19">
        <v>524</v>
      </c>
      <c r="E15" s="19">
        <f t="shared" si="0"/>
        <v>1320</v>
      </c>
      <c r="F15" s="19">
        <v>300</v>
      </c>
      <c r="G15" s="19">
        <v>510</v>
      </c>
      <c r="H15" s="19">
        <v>510</v>
      </c>
    </row>
    <row r="16" spans="1:8" s="47" customFormat="1" ht="18.75">
      <c r="A16" s="19">
        <v>10</v>
      </c>
      <c r="B16" s="46" t="s">
        <v>25</v>
      </c>
      <c r="C16" s="19">
        <v>4233</v>
      </c>
      <c r="D16" s="19">
        <v>490</v>
      </c>
      <c r="E16" s="19">
        <f t="shared" si="0"/>
        <v>1426</v>
      </c>
      <c r="F16" s="19">
        <v>300</v>
      </c>
      <c r="G16" s="19">
        <v>563</v>
      </c>
      <c r="H16" s="19">
        <v>563</v>
      </c>
    </row>
    <row r="17" spans="1:8" s="47" customFormat="1" ht="18.75">
      <c r="A17" s="19">
        <v>11</v>
      </c>
      <c r="B17" s="46" t="s">
        <v>14</v>
      </c>
      <c r="C17" s="19">
        <v>4687</v>
      </c>
      <c r="D17" s="19">
        <v>595</v>
      </c>
      <c r="E17" s="19">
        <f t="shared" si="0"/>
        <v>1548</v>
      </c>
      <c r="F17" s="19">
        <v>300</v>
      </c>
      <c r="G17" s="19">
        <v>624</v>
      </c>
      <c r="H17" s="19">
        <v>624</v>
      </c>
    </row>
    <row r="18" spans="1:8" s="47" customFormat="1" ht="18.75">
      <c r="A18" s="19">
        <v>12</v>
      </c>
      <c r="B18" s="46" t="s">
        <v>15</v>
      </c>
      <c r="C18" s="19">
        <v>4089</v>
      </c>
      <c r="D18" s="19">
        <v>904</v>
      </c>
      <c r="E18" s="19">
        <f t="shared" si="0"/>
        <v>940</v>
      </c>
      <c r="F18" s="19">
        <v>300</v>
      </c>
      <c r="G18" s="19">
        <v>320</v>
      </c>
      <c r="H18" s="19">
        <v>320</v>
      </c>
    </row>
    <row r="19" spans="1:8" s="45" customFormat="1" ht="27.6" customHeight="1">
      <c r="A19" s="41" t="s">
        <v>44</v>
      </c>
      <c r="B19" s="42"/>
      <c r="C19" s="44">
        <f>SUM(C7:C18)</f>
        <v>69476</v>
      </c>
      <c r="D19" s="44">
        <f>SUM(D7:D18)</f>
        <v>21154</v>
      </c>
      <c r="E19" s="44">
        <f>SUM(E7:E18)</f>
        <v>15822</v>
      </c>
      <c r="F19" s="44">
        <f t="shared" ref="F19:H19" si="1">SUM(F7:F18)</f>
        <v>3500</v>
      </c>
      <c r="G19" s="44">
        <f t="shared" si="1"/>
        <v>6161</v>
      </c>
      <c r="H19" s="44">
        <f t="shared" si="1"/>
        <v>6161</v>
      </c>
    </row>
  </sheetData>
  <mergeCells count="7">
    <mergeCell ref="A19:B19"/>
    <mergeCell ref="A1:H2"/>
    <mergeCell ref="A4:A5"/>
    <mergeCell ref="B4:B5"/>
    <mergeCell ref="C4:C5"/>
    <mergeCell ref="D4:D5"/>
    <mergeCell ref="A6:B6"/>
  </mergeCells>
  <phoneticPr fontId="4" type="noConversion"/>
  <pageMargins left="0.62992125984251968" right="0.23622047244094491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sqref="A1:H2"/>
    </sheetView>
  </sheetViews>
  <sheetFormatPr defaultRowHeight="13.5"/>
  <cols>
    <col min="1" max="1" width="8.375" customWidth="1"/>
    <col min="2" max="2" width="14.125" customWidth="1"/>
    <col min="3" max="8" width="19" customWidth="1"/>
  </cols>
  <sheetData>
    <row r="1" spans="1:9" ht="21" customHeight="1">
      <c r="A1" s="36" t="s">
        <v>46</v>
      </c>
      <c r="B1" s="36"/>
      <c r="C1" s="36"/>
      <c r="D1" s="36"/>
      <c r="E1" s="36"/>
      <c r="F1" s="36"/>
      <c r="G1" s="36"/>
      <c r="H1" s="36"/>
    </row>
    <row r="2" spans="1:9" ht="20.45" customHeight="1">
      <c r="A2" s="36"/>
      <c r="B2" s="36"/>
      <c r="C2" s="36"/>
      <c r="D2" s="36"/>
      <c r="E2" s="36"/>
      <c r="F2" s="36"/>
      <c r="G2" s="36"/>
      <c r="H2" s="36"/>
    </row>
    <row r="3" spans="1:9" ht="18.75">
      <c r="A3" s="9" t="s">
        <v>32</v>
      </c>
      <c r="B3" s="10"/>
      <c r="C3" s="10"/>
      <c r="D3" s="10"/>
      <c r="E3" s="10"/>
      <c r="F3" s="10"/>
    </row>
    <row r="4" spans="1:9" ht="17.45" customHeight="1">
      <c r="A4" s="25" t="s">
        <v>0</v>
      </c>
      <c r="B4" s="37" t="s">
        <v>19</v>
      </c>
      <c r="C4" s="39" t="s">
        <v>27</v>
      </c>
      <c r="D4" s="39" t="s">
        <v>33</v>
      </c>
      <c r="E4" s="7" t="s">
        <v>28</v>
      </c>
      <c r="F4" s="7" t="s">
        <v>29</v>
      </c>
      <c r="G4" s="7" t="s">
        <v>30</v>
      </c>
      <c r="H4" s="7" t="s">
        <v>31</v>
      </c>
    </row>
    <row r="5" spans="1:9" ht="44.45" customHeight="1">
      <c r="A5" s="27"/>
      <c r="B5" s="38"/>
      <c r="C5" s="40"/>
      <c r="D5" s="40"/>
      <c r="E5" s="8" t="s">
        <v>17</v>
      </c>
      <c r="F5" s="8" t="s">
        <v>18</v>
      </c>
      <c r="G5" s="8" t="s">
        <v>18</v>
      </c>
      <c r="H5" s="8" t="s">
        <v>18</v>
      </c>
    </row>
    <row r="6" spans="1:9" s="45" customFormat="1" ht="25.15" customHeight="1">
      <c r="A6" s="41" t="s">
        <v>42</v>
      </c>
      <c r="B6" s="42"/>
      <c r="C6" s="43"/>
      <c r="D6" s="43"/>
      <c r="E6" s="44">
        <v>15822</v>
      </c>
      <c r="F6" s="44">
        <v>3164</v>
      </c>
      <c r="G6" s="44">
        <v>6329</v>
      </c>
      <c r="H6" s="44">
        <v>6329</v>
      </c>
    </row>
    <row r="7" spans="1:9" s="45" customFormat="1" ht="18.600000000000001" customHeight="1">
      <c r="A7" s="44">
        <v>1</v>
      </c>
      <c r="B7" s="48" t="s">
        <v>20</v>
      </c>
      <c r="C7" s="44">
        <v>4628</v>
      </c>
      <c r="D7" s="44">
        <v>3244</v>
      </c>
      <c r="E7" s="49">
        <f>SUM(C7*0.5-D7)</f>
        <v>-930</v>
      </c>
      <c r="F7" s="49">
        <v>0</v>
      </c>
      <c r="G7" s="49">
        <v>0</v>
      </c>
      <c r="H7" s="49">
        <v>0</v>
      </c>
    </row>
    <row r="8" spans="1:9" s="45" customFormat="1" ht="18.75">
      <c r="A8" s="44">
        <v>2</v>
      </c>
      <c r="B8" s="48" t="s">
        <v>21</v>
      </c>
      <c r="C8" s="44">
        <v>6657</v>
      </c>
      <c r="D8" s="44">
        <v>4217</v>
      </c>
      <c r="E8" s="49">
        <f t="shared" ref="E8:E18" si="0">SUM(C8*0.5-D8)</f>
        <v>-888.5</v>
      </c>
      <c r="F8" s="49">
        <v>0</v>
      </c>
      <c r="G8" s="49">
        <v>0</v>
      </c>
      <c r="H8" s="49">
        <v>0</v>
      </c>
    </row>
    <row r="9" spans="1:9" s="45" customFormat="1" ht="18.75">
      <c r="A9" s="44">
        <v>3</v>
      </c>
      <c r="B9" s="48" t="s">
        <v>6</v>
      </c>
      <c r="C9" s="44">
        <v>3851</v>
      </c>
      <c r="D9" s="44">
        <v>424</v>
      </c>
      <c r="E9" s="49">
        <f t="shared" si="0"/>
        <v>1501.5</v>
      </c>
      <c r="F9" s="49">
        <f>SUM(C9*0.3-D9)</f>
        <v>731.3</v>
      </c>
      <c r="G9" s="49">
        <f>SUM(C9*0.4-D9-F9)</f>
        <v>385.10000000000014</v>
      </c>
      <c r="H9" s="49">
        <f>SUM(C9*0.5-D9-F9-G9)</f>
        <v>385.09999999999991</v>
      </c>
      <c r="I9" s="50"/>
    </row>
    <row r="10" spans="1:9" s="45" customFormat="1" ht="18.75">
      <c r="A10" s="44">
        <v>4</v>
      </c>
      <c r="B10" s="48" t="s">
        <v>7</v>
      </c>
      <c r="C10" s="44">
        <v>5189</v>
      </c>
      <c r="D10" s="44">
        <v>928</v>
      </c>
      <c r="E10" s="49">
        <f t="shared" si="0"/>
        <v>1666.5</v>
      </c>
      <c r="F10" s="49">
        <f t="shared" ref="F10:F18" si="1">SUM(C10*0.3-D10)</f>
        <v>628.70000000000005</v>
      </c>
      <c r="G10" s="49">
        <f t="shared" ref="G10:G18" si="2">SUM(C10*0.4-D10-F10)</f>
        <v>518.89999999999986</v>
      </c>
      <c r="H10" s="49">
        <f t="shared" ref="H10:H18" si="3">SUM(C10*0.5-D10-F10-G10)</f>
        <v>518.90000000000009</v>
      </c>
      <c r="I10" s="50"/>
    </row>
    <row r="11" spans="1:9" s="45" customFormat="1" ht="18.75">
      <c r="A11" s="44">
        <v>5</v>
      </c>
      <c r="B11" s="48" t="s">
        <v>8</v>
      </c>
      <c r="C11" s="44">
        <v>5613</v>
      </c>
      <c r="D11" s="44">
        <v>161</v>
      </c>
      <c r="E11" s="49">
        <f t="shared" si="0"/>
        <v>2645.5</v>
      </c>
      <c r="F11" s="49">
        <f t="shared" si="1"/>
        <v>1522.8999999999999</v>
      </c>
      <c r="G11" s="49">
        <f t="shared" si="2"/>
        <v>561.30000000000041</v>
      </c>
      <c r="H11" s="49">
        <f t="shared" si="3"/>
        <v>561.29999999999973</v>
      </c>
      <c r="I11" s="50"/>
    </row>
    <row r="12" spans="1:9" s="45" customFormat="1" ht="18.75">
      <c r="A12" s="44">
        <v>6</v>
      </c>
      <c r="B12" s="48" t="s">
        <v>9</v>
      </c>
      <c r="C12" s="44">
        <v>11178</v>
      </c>
      <c r="D12" s="44">
        <v>4416</v>
      </c>
      <c r="E12" s="49">
        <f t="shared" si="0"/>
        <v>1173</v>
      </c>
      <c r="F12" s="49">
        <v>0</v>
      </c>
      <c r="G12" s="49">
        <f t="shared" si="2"/>
        <v>55.199999999999818</v>
      </c>
      <c r="H12" s="49">
        <f t="shared" si="3"/>
        <v>1117.8000000000002</v>
      </c>
      <c r="I12" s="50"/>
    </row>
    <row r="13" spans="1:9" s="45" customFormat="1" ht="18.75">
      <c r="A13" s="44">
        <v>7</v>
      </c>
      <c r="B13" s="48" t="s">
        <v>22</v>
      </c>
      <c r="C13" s="44">
        <v>10260</v>
      </c>
      <c r="D13" s="44">
        <v>2610</v>
      </c>
      <c r="E13" s="49">
        <f t="shared" si="0"/>
        <v>2520</v>
      </c>
      <c r="F13" s="49">
        <f t="shared" si="1"/>
        <v>468</v>
      </c>
      <c r="G13" s="49">
        <f t="shared" si="2"/>
        <v>1026</v>
      </c>
      <c r="H13" s="49">
        <f t="shared" si="3"/>
        <v>1026</v>
      </c>
      <c r="I13" s="50"/>
    </row>
    <row r="14" spans="1:9" s="45" customFormat="1" ht="18.75">
      <c r="A14" s="44">
        <v>8</v>
      </c>
      <c r="B14" s="48" t="s">
        <v>23</v>
      </c>
      <c r="C14" s="44">
        <v>5739</v>
      </c>
      <c r="D14" s="44">
        <v>1412</v>
      </c>
      <c r="E14" s="49">
        <f t="shared" si="0"/>
        <v>1457.5</v>
      </c>
      <c r="F14" s="49">
        <f t="shared" si="1"/>
        <v>309.70000000000005</v>
      </c>
      <c r="G14" s="49">
        <f t="shared" si="2"/>
        <v>573.89999999999986</v>
      </c>
      <c r="H14" s="49">
        <f t="shared" si="3"/>
        <v>573.90000000000009</v>
      </c>
      <c r="I14" s="50"/>
    </row>
    <row r="15" spans="1:9" s="45" customFormat="1" ht="18.75">
      <c r="A15" s="44">
        <v>9</v>
      </c>
      <c r="B15" s="48" t="s">
        <v>24</v>
      </c>
      <c r="C15" s="44">
        <v>3848</v>
      </c>
      <c r="D15" s="44">
        <v>524</v>
      </c>
      <c r="E15" s="49">
        <f t="shared" si="0"/>
        <v>1400</v>
      </c>
      <c r="F15" s="49">
        <f t="shared" si="1"/>
        <v>630.39999999999986</v>
      </c>
      <c r="G15" s="49">
        <f t="shared" si="2"/>
        <v>384.80000000000018</v>
      </c>
      <c r="H15" s="49">
        <f t="shared" si="3"/>
        <v>384.79999999999995</v>
      </c>
      <c r="I15" s="50"/>
    </row>
    <row r="16" spans="1:9" s="45" customFormat="1" ht="18.75">
      <c r="A16" s="44">
        <v>10</v>
      </c>
      <c r="B16" s="48" t="s">
        <v>25</v>
      </c>
      <c r="C16" s="44">
        <v>4233</v>
      </c>
      <c r="D16" s="44">
        <v>490</v>
      </c>
      <c r="E16" s="49">
        <f t="shared" si="0"/>
        <v>1626.5</v>
      </c>
      <c r="F16" s="49">
        <f t="shared" si="1"/>
        <v>779.89999999999986</v>
      </c>
      <c r="G16" s="49">
        <f t="shared" si="2"/>
        <v>423.30000000000018</v>
      </c>
      <c r="H16" s="49">
        <f t="shared" si="3"/>
        <v>423.29999999999995</v>
      </c>
      <c r="I16" s="50"/>
    </row>
    <row r="17" spans="1:9" s="45" customFormat="1" ht="18.75">
      <c r="A17" s="44">
        <v>11</v>
      </c>
      <c r="B17" s="48" t="s">
        <v>14</v>
      </c>
      <c r="C17" s="44">
        <v>4687</v>
      </c>
      <c r="D17" s="44">
        <v>595</v>
      </c>
      <c r="E17" s="49">
        <f t="shared" si="0"/>
        <v>1748.5</v>
      </c>
      <c r="F17" s="49">
        <f t="shared" si="1"/>
        <v>811.09999999999991</v>
      </c>
      <c r="G17" s="49">
        <f t="shared" si="2"/>
        <v>468.70000000000027</v>
      </c>
      <c r="H17" s="49">
        <f t="shared" si="3"/>
        <v>468.69999999999982</v>
      </c>
      <c r="I17" s="50"/>
    </row>
    <row r="18" spans="1:9" s="45" customFormat="1" ht="18.75">
      <c r="A18" s="44">
        <v>12</v>
      </c>
      <c r="B18" s="48" t="s">
        <v>15</v>
      </c>
      <c r="C18" s="44">
        <v>4089</v>
      </c>
      <c r="D18" s="44">
        <v>904</v>
      </c>
      <c r="E18" s="49">
        <f t="shared" si="0"/>
        <v>1140.5</v>
      </c>
      <c r="F18" s="49">
        <f t="shared" si="1"/>
        <v>322.70000000000005</v>
      </c>
      <c r="G18" s="49">
        <f t="shared" si="2"/>
        <v>408.90000000000009</v>
      </c>
      <c r="H18" s="49">
        <f t="shared" si="3"/>
        <v>408.89999999999986</v>
      </c>
      <c r="I18" s="50"/>
    </row>
    <row r="19" spans="1:9" s="45" customFormat="1" ht="18.75">
      <c r="A19" s="51" t="s">
        <v>26</v>
      </c>
      <c r="B19" s="51"/>
      <c r="C19" s="52">
        <f>SUM(C7:C18)</f>
        <v>69972</v>
      </c>
      <c r="D19" s="52">
        <f t="shared" ref="D19:H19" si="4">SUM(D7:D18)</f>
        <v>19925</v>
      </c>
      <c r="E19" s="52">
        <f t="shared" si="4"/>
        <v>15061</v>
      </c>
      <c r="F19" s="53">
        <f t="shared" si="4"/>
        <v>6204.699999999998</v>
      </c>
      <c r="G19" s="53">
        <f t="shared" si="4"/>
        <v>4806.1000000000004</v>
      </c>
      <c r="H19" s="53">
        <f t="shared" si="4"/>
        <v>5868.7</v>
      </c>
      <c r="I19" s="50"/>
    </row>
  </sheetData>
  <mergeCells count="7">
    <mergeCell ref="A6:B6"/>
    <mergeCell ref="A19:B19"/>
    <mergeCell ref="A1:H2"/>
    <mergeCell ref="A4:A5"/>
    <mergeCell ref="B4:B5"/>
    <mergeCell ref="C4:C5"/>
    <mergeCell ref="D4:D5"/>
  </mergeCells>
  <phoneticPr fontId="4" type="noConversion"/>
  <pageMargins left="0.62992125984251968" right="0.23622047244094491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公厕</vt:lpstr>
      <vt:lpstr>户厕（调整后）</vt:lpstr>
      <vt:lpstr>户厕 (按比列)</vt:lpstr>
      <vt:lpstr>Sheet3</vt:lpstr>
      <vt:lpstr>'户厕 (按比列)'!_GoBack</vt:lpstr>
      <vt:lpstr>'户厕（调整后）'!_GoBack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邓智琼</dc:creator>
  <cp:lastModifiedBy>lenovo</cp:lastModifiedBy>
  <cp:lastPrinted>2018-08-07T08:47:28Z</cp:lastPrinted>
  <dcterms:created xsi:type="dcterms:W3CDTF">2018-07-26T02:52:58Z</dcterms:created>
  <dcterms:modified xsi:type="dcterms:W3CDTF">2018-08-07T08:48:23Z</dcterms:modified>
</cp:coreProperties>
</file>