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80" firstSheet="4"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'部门支出预算表01-3'!$A$7:$O$86</definedName>
    <definedName name="_xlnm._FilterDatabase" localSheetId="7" hidden="1">'部门项目支出预算表05-1'!$A$8:$W$143</definedName>
    <definedName name="_xlnm._FilterDatabase" localSheetId="4" hidden="1">'一般公共预算支出预算表02-2'!$A$7:$G$77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<sst xmlns="http://schemas.openxmlformats.org/spreadsheetml/2006/main" count="2839" uniqueCount="671">
  <si>
    <t>预算01-1表</t>
  </si>
  <si>
    <t>2025年财务收支预算总表</t>
  </si>
  <si>
    <t>单位名称：新平彝族傣族自治县平掌乡人民政府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</si>
  <si>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</si>
  <si>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</si>
  <si>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</si>
  <si>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</si>
  <si>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</si>
  <si>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</si>
  <si>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</si>
  <si>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</si>
  <si>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</si>
  <si>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</si>
  <si>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</si>
  <si>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</si>
  <si>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</si>
  <si>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七、交通运输支出</t>
  </si>
  <si>
    <t>3、上级补助收入</t>
  </si>
  <si>
    <t>4、附属单位上缴收入</t>
  </si>
  <si>
    <t>5、其他收入</t>
  </si>
  <si>
    <t>十一、灾害防治及应急管理支出</t>
  </si>
  <si>
    <t>十二、其他支出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</si>
  <si>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</si>
  <si>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</si>
  <si>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</si>
  <si>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</si>
  <si>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</si>
  <si>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</si>
  <si>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</si>
  <si>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</si>
  <si>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</si>
  <si>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</si>
  <si>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</si>
  <si>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</si>
  <si>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</si>
  <si>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</si>
  <si>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</si>
  <si>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</si>
  <si>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</si>
  <si>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</si>
  <si>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</si>
  <si>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</si>
  <si>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</si>
  <si>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</si>
  <si>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</si>
  <si>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</si>
  <si>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</si>
  <si>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</si>
  <si>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</si>
  <si>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平掌乡</t>
  </si>
  <si>
    <t>新平彝族傣族自治县平掌乡党群服务中心</t>
  </si>
  <si>
    <t>新平彝族傣族自治县平掌乡人民政府</t>
  </si>
  <si>
    <t>新平彝族傣族自治县平掌乡综合行政执法队</t>
  </si>
  <si>
    <t>新平彝族傣族自治县平掌乡农业农村发展服务中心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</si>
  <si>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</si>
  <si>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</si>
  <si>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</si>
  <si>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</si>
  <si>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</si>
  <si>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</si>
  <si>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</si>
  <si>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</si>
  <si>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</si>
  <si>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</si>
  <si>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</si>
  <si>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</si>
  <si>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</si>
  <si>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</si>
  <si>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人大事务</t>
  </si>
  <si>
    <t xml:space="preserve">  行政运行</t>
  </si>
  <si>
    <t xml:space="preserve">  代表工作</t>
  </si>
  <si>
    <t xml:space="preserve">  其他人大事务支出</t>
  </si>
  <si>
    <t>政府办公厅（室）及相关机构事务</t>
  </si>
  <si>
    <t>财政事务</t>
  </si>
  <si>
    <t xml:space="preserve">  其他财政事务支出</t>
  </si>
  <si>
    <t>组织事务</t>
  </si>
  <si>
    <t xml:space="preserve">  一般行政管理事务</t>
  </si>
  <si>
    <t xml:space="preserve">  其他组织事务支出</t>
  </si>
  <si>
    <t>其他共产党事务支出</t>
  </si>
  <si>
    <t xml:space="preserve">  事业运行</t>
  </si>
  <si>
    <t>其他一般公共服务支出</t>
  </si>
  <si>
    <t xml:space="preserve">  其他一般公共服务支出</t>
  </si>
  <si>
    <t>文化旅游体育与传媒支出</t>
  </si>
  <si>
    <t>文化和旅游</t>
  </si>
  <si>
    <t xml:space="preserve">  群众文化</t>
  </si>
  <si>
    <t>社会保障和就业支出</t>
  </si>
  <si>
    <t>行政事业单位养老支出</t>
  </si>
  <si>
    <t xml:space="preserve">  行政单位离退休</t>
  </si>
  <si>
    <t xml:space="preserve">  事业单位离退休</t>
  </si>
  <si>
    <t xml:space="preserve">  机关事业单位基本养老保险缴费支出</t>
  </si>
  <si>
    <t>抚恤</t>
  </si>
  <si>
    <t xml:space="preserve">  死亡抚恤</t>
  </si>
  <si>
    <t>社会福利</t>
  </si>
  <si>
    <t xml:space="preserve">  养老服务</t>
  </si>
  <si>
    <t>卫生健康支出</t>
  </si>
  <si>
    <t>行政事业单位医疗</t>
  </si>
  <si>
    <t xml:space="preserve">  行政单位医疗</t>
  </si>
  <si>
    <t xml:space="preserve">  事业单位医疗</t>
  </si>
  <si>
    <t xml:space="preserve">  公务员医疗补助</t>
  </si>
  <si>
    <t xml:space="preserve">  其他行政事业单位医疗支出</t>
  </si>
  <si>
    <t>其他卫生健康支出</t>
  </si>
  <si>
    <t xml:space="preserve">  其他卫生健康支出</t>
  </si>
  <si>
    <t>城乡社区支出</t>
  </si>
  <si>
    <t>城乡社区管理事务</t>
  </si>
  <si>
    <t xml:space="preserve">  其他城乡社区管理事务支出</t>
  </si>
  <si>
    <t>其他城乡社区支出</t>
  </si>
  <si>
    <t xml:space="preserve">  其他城乡社区支出</t>
  </si>
  <si>
    <t>农林水支出</t>
  </si>
  <si>
    <t>农业农村</t>
  </si>
  <si>
    <t xml:space="preserve">  农业生产发展</t>
  </si>
  <si>
    <t>林业和草原</t>
  </si>
  <si>
    <t xml:space="preserve">  森林生态效益补偿</t>
  </si>
  <si>
    <t xml:space="preserve">  林业草原防灾减灾</t>
  </si>
  <si>
    <t>水利</t>
  </si>
  <si>
    <t xml:space="preserve">  水利工程运行与维护</t>
  </si>
  <si>
    <t xml:space="preserve">  抗旱</t>
  </si>
  <si>
    <t xml:space="preserve">  其他水利支出</t>
  </si>
  <si>
    <t>农村综合改革</t>
  </si>
  <si>
    <t xml:space="preserve">  对村民委员会和村党支部的补助</t>
  </si>
  <si>
    <t>交通运输支出</t>
  </si>
  <si>
    <t>公路水路运输</t>
  </si>
  <si>
    <t xml:space="preserve">  公路养护</t>
  </si>
  <si>
    <t>资源勘探工业信息等支出</t>
  </si>
  <si>
    <t>其他资源勘探工业信息等支出</t>
  </si>
  <si>
    <t xml:space="preserve">  其他资源勘探工业信息等支出</t>
  </si>
  <si>
    <t>自然资源海洋气象等支出</t>
  </si>
  <si>
    <t>自然资源事务</t>
  </si>
  <si>
    <t xml:space="preserve">  自然资源利用与保护</t>
  </si>
  <si>
    <t>住房保障支出</t>
  </si>
  <si>
    <t>住房改革支出</t>
  </si>
  <si>
    <t xml:space="preserve">  住房公积金</t>
  </si>
  <si>
    <t>灾害防治及应急管理支出</t>
  </si>
  <si>
    <t>自然灾害救灾及恢复重建支出</t>
  </si>
  <si>
    <t xml:space="preserve">  自然灾害救灾补助</t>
  </si>
  <si>
    <t>其他灾害防治及应急管理支出</t>
  </si>
  <si>
    <t xml:space="preserve">  其他灾害防治及应急管理支出</t>
  </si>
  <si>
    <t>彩票公益金安排的支出</t>
  </si>
  <si>
    <t xml:space="preserve">  用于其他社会公益事业的彩票公益金支出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</si>
  <si>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</si>
  <si>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</si>
  <si>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</si>
  <si>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</si>
  <si>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</si>
  <si>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</si>
  <si>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</si>
  <si>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</si>
  <si>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</si>
  <si>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</si>
  <si>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</si>
  <si>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</si>
  <si>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</si>
  <si>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</si>
  <si>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</si>
  <si>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</si>
  <si>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</si>
  <si>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</si>
  <si>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</si>
  <si>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</si>
  <si>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</si>
  <si>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</si>
  <si>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</si>
  <si>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</si>
  <si>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</si>
  <si>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</si>
  <si>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</si>
  <si>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</si>
  <si>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</si>
  <si>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</si>
  <si>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</si>
  <si>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</si>
  <si>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</si>
  <si>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</si>
  <si>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</si>
  <si>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</si>
  <si>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</si>
  <si>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</si>
  <si>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</si>
  <si>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</si>
  <si>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</si>
  <si>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</si>
  <si>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</si>
  <si>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</si>
  <si>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</si>
  <si>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</si>
  <si>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</si>
  <si>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530427231100001458471</t>
  </si>
  <si>
    <t>公务员基础绩效奖</t>
  </si>
  <si>
    <t>行政运行</t>
  </si>
  <si>
    <t>奖金</t>
  </si>
  <si>
    <t>530427210000000016873</t>
  </si>
  <si>
    <t>行政人员工资支出</t>
  </si>
  <si>
    <t>基本工资</t>
  </si>
  <si>
    <t>530427251100003734769</t>
  </si>
  <si>
    <t>一般公用运转经费</t>
  </si>
  <si>
    <t>邮电费</t>
  </si>
  <si>
    <t>津贴补贴</t>
  </si>
  <si>
    <t>530427241100002301038</t>
  </si>
  <si>
    <t>部门临聘人员支出</t>
  </si>
  <si>
    <t>其他工资福利支出</t>
  </si>
  <si>
    <t>530427231100001430669</t>
  </si>
  <si>
    <t>奖励性绩效工资(地方)</t>
  </si>
  <si>
    <t>事业运行</t>
  </si>
  <si>
    <t>绩效工资</t>
  </si>
  <si>
    <t>530427251100003733780</t>
  </si>
  <si>
    <t>社会保障缴费资金</t>
  </si>
  <si>
    <t>其他社会保障缴费</t>
  </si>
  <si>
    <t>差旅费</t>
  </si>
  <si>
    <t>办公费</t>
  </si>
  <si>
    <t>水费</t>
  </si>
  <si>
    <t>530427231100001270420</t>
  </si>
  <si>
    <t>事业人员工资支出</t>
  </si>
  <si>
    <t>机关事业单位基本养老保险缴费支出</t>
  </si>
  <si>
    <t>机关事业单位基本养老保险缴费</t>
  </si>
  <si>
    <t>电费</t>
  </si>
  <si>
    <t>530427251100003733878</t>
  </si>
  <si>
    <t>530427210000000016879</t>
  </si>
  <si>
    <t>行政人员公务交通补贴</t>
  </si>
  <si>
    <t>其他交通费用</t>
  </si>
  <si>
    <t>530427251100003733183</t>
  </si>
  <si>
    <t>530427251100003733309</t>
  </si>
  <si>
    <t>530427210000000016875</t>
  </si>
  <si>
    <t>社会保障缴费</t>
  </si>
  <si>
    <t>行政单位医疗</t>
  </si>
  <si>
    <t>职工基本医疗保险缴费</t>
  </si>
  <si>
    <t>530427231100001270431</t>
  </si>
  <si>
    <t>事业单位医疗</t>
  </si>
  <si>
    <t>530427210000000014332</t>
  </si>
  <si>
    <t>一般公用经费</t>
  </si>
  <si>
    <t>福利费</t>
  </si>
  <si>
    <t>530427251100003821919</t>
  </si>
  <si>
    <t>公务用车运维经费</t>
  </si>
  <si>
    <t>公务用车运行维护费</t>
  </si>
  <si>
    <t>530427210000000016880</t>
  </si>
  <si>
    <t>工会经费</t>
  </si>
  <si>
    <t>530427231100001270434</t>
  </si>
  <si>
    <t>培训费</t>
  </si>
  <si>
    <t>530427231100001270433</t>
  </si>
  <si>
    <t>530427231100001458472</t>
  </si>
  <si>
    <t>退休干部公用经费</t>
  </si>
  <si>
    <t>行政单位离退休</t>
  </si>
  <si>
    <t>事业单位离退休</t>
  </si>
  <si>
    <t>公务员医疗补助</t>
  </si>
  <si>
    <t>其他城乡社区管理事务支出</t>
  </si>
  <si>
    <t>530427241100002301074</t>
  </si>
  <si>
    <t>530427241100002301052</t>
  </si>
  <si>
    <t>530427251100003727622</t>
  </si>
  <si>
    <t>530427251100003727621</t>
  </si>
  <si>
    <t>530427241100002301050</t>
  </si>
  <si>
    <t>530427251100003727637</t>
  </si>
  <si>
    <t>公务员医疗补助缴费</t>
  </si>
  <si>
    <t>其他行政事业单位医疗支出</t>
  </si>
  <si>
    <t>530427241100002301063</t>
  </si>
  <si>
    <t>530427241100002301049</t>
  </si>
  <si>
    <t>530427251100003921640</t>
  </si>
  <si>
    <t>离任村干部补贴经费</t>
  </si>
  <si>
    <t>对村民委员会和村党支部的补助</t>
  </si>
  <si>
    <t>生活补助</t>
  </si>
  <si>
    <t>530427251100003727624</t>
  </si>
  <si>
    <t>530427251100003727640</t>
  </si>
  <si>
    <t>530427231100001270432</t>
  </si>
  <si>
    <t>住房公积金</t>
  </si>
  <si>
    <t>530427210000000016876</t>
  </si>
  <si>
    <t>530427241100002301051</t>
  </si>
  <si>
    <t>530427251100003727623</t>
  </si>
  <si>
    <t>预算05-1表</t>
  </si>
  <si>
    <t>2025年部门项目支出预算表</t>
  </si>
  <si>
    <t>项目分类</t>
  </si>
  <si>
    <t>项目单位</t>
  </si>
  <si>
    <t>本年拨款</t>
  </si>
  <si>
    <t>其中：本次下达</t>
  </si>
  <si>
    <t>平掌乡春节慰问困难党员补助经费</t>
  </si>
  <si>
    <t>313 事业发展类</t>
  </si>
  <si>
    <t>530427251100003901041</t>
  </si>
  <si>
    <t>其他组织事务支出</t>
  </si>
  <si>
    <t>机关事业单位职工遗属补助经费</t>
  </si>
  <si>
    <t>312 民生类</t>
  </si>
  <si>
    <t>530427241100002264303</t>
  </si>
  <si>
    <t>死亡抚恤</t>
  </si>
  <si>
    <t>平掌乡困难党员关爱行动补助经费</t>
  </si>
  <si>
    <t>530427241100002314839</t>
  </si>
  <si>
    <t>平掌乡平安工程建设项目资金</t>
  </si>
  <si>
    <t>311 专项业务类</t>
  </si>
  <si>
    <t>530427251100003874920</t>
  </si>
  <si>
    <t>其他商品和服务支出</t>
  </si>
  <si>
    <t>2023一2025年计算机更新项目资金</t>
  </si>
  <si>
    <t>530427241100003181477</t>
  </si>
  <si>
    <t>办公设备购置</t>
  </si>
  <si>
    <t>平掌乡“创五好”关工委工作经费</t>
  </si>
  <si>
    <t>530427251100003874938</t>
  </si>
  <si>
    <t>劳务费</t>
  </si>
  <si>
    <t>平掌乡综合文化站免费开放工作经费</t>
  </si>
  <si>
    <t>530427251100003799565</t>
  </si>
  <si>
    <t>群众文化</t>
  </si>
  <si>
    <t>平掌乡七一慰问困难党员补助经费</t>
  </si>
  <si>
    <t>530427251100003901246</t>
  </si>
  <si>
    <t>平掌乡耕地流出整改经费</t>
  </si>
  <si>
    <t>530427251100003912890</t>
  </si>
  <si>
    <t>自然资源利用与保护</t>
  </si>
  <si>
    <t>专用材料费</t>
  </si>
  <si>
    <t>行政单位公用经费</t>
  </si>
  <si>
    <t>530427241100002264313</t>
  </si>
  <si>
    <t>委托业务费</t>
  </si>
  <si>
    <t>会议费</t>
  </si>
  <si>
    <t>平掌乡农业农村综合服务中心购买电脑、打印机资金</t>
  </si>
  <si>
    <t>530427241100003084842</t>
  </si>
  <si>
    <t>人大代表交通费及通讯费、误工补贴经费</t>
  </si>
  <si>
    <t>530427241100002314786</t>
  </si>
  <si>
    <t>代表工作</t>
  </si>
  <si>
    <t>平掌乡人大采购会议桌、椅资金</t>
  </si>
  <si>
    <t>530427241100002976451</t>
  </si>
  <si>
    <t>其他人大事务支出</t>
  </si>
  <si>
    <t>平掌乡人大采购海康威视会议大屏及相关配套设备资金</t>
  </si>
  <si>
    <t>530427241100003095421</t>
  </si>
  <si>
    <t>村（社区）、小组干部岗位补助及运转工作经费</t>
  </si>
  <si>
    <t>530427241100002263606</t>
  </si>
  <si>
    <t>水库及小坝塘管护人员补助经费</t>
  </si>
  <si>
    <t>530427241100002264292</t>
  </si>
  <si>
    <t>其他水利支出</t>
  </si>
  <si>
    <t>平掌乡2025年两新党建工作经费</t>
  </si>
  <si>
    <t>530427251100003981559</t>
  </si>
  <si>
    <t>平掌乡综合治理专项资金</t>
  </si>
  <si>
    <t>530427251100003874905</t>
  </si>
  <si>
    <t>其他村（社区）人员岗位补助经费</t>
  </si>
  <si>
    <t>530427241100002263590</t>
  </si>
  <si>
    <t>平掌乡人大代表活动经费</t>
  </si>
  <si>
    <t>530427241100002314819</t>
  </si>
  <si>
    <t>2024年（瓦寺村香椿种植基地灌溉管网建设）县人大代表建议办理专项经费</t>
  </si>
  <si>
    <t>313事业发展类</t>
  </si>
  <si>
    <t>530427241100003005849</t>
  </si>
  <si>
    <t>基础设施建设</t>
  </si>
  <si>
    <t>平掌乡2024年农村困难党员关爱行动补助（市级财政补助)经费</t>
  </si>
  <si>
    <t>312民生类</t>
  </si>
  <si>
    <t>530427241100002974241</t>
  </si>
  <si>
    <t>一般行政管理事务</t>
  </si>
  <si>
    <t>平掌乡2024年公办养老服务机构运营补助经费</t>
  </si>
  <si>
    <t>530427241100003134383</t>
  </si>
  <si>
    <t>养老服务</t>
  </si>
  <si>
    <t>平掌乡2024年农村公路日常养护省级补助资金</t>
  </si>
  <si>
    <t>530427241100003207610</t>
  </si>
  <si>
    <t>公路养护</t>
  </si>
  <si>
    <t>平掌乡2024年度省级森林防火经费</t>
  </si>
  <si>
    <t>311专项业务类</t>
  </si>
  <si>
    <t>530427241100002774467</t>
  </si>
  <si>
    <t>林业草原防灾减灾</t>
  </si>
  <si>
    <t>平掌乡2023年马龙河水库绿化美化经费</t>
  </si>
  <si>
    <t>530427241100003207648</t>
  </si>
  <si>
    <t>平掌乡2024年中央自然灾害救灾项目（第十一批）资金</t>
  </si>
  <si>
    <t>530427241100003244870</t>
  </si>
  <si>
    <t>平掌乡2024年市级“三三”制森林草原防火补助经费</t>
  </si>
  <si>
    <t>530427241100003011489</t>
  </si>
  <si>
    <t>平掌乡2024年省级森林生态效益补偿资金</t>
  </si>
  <si>
    <t>530427241100003012269</t>
  </si>
  <si>
    <t>森林生态效益补偿</t>
  </si>
  <si>
    <t>平掌乡2024年省级防汛应急救灾经费</t>
  </si>
  <si>
    <t>530427241100003137706</t>
  </si>
  <si>
    <t>自然灾害救灾补助</t>
  </si>
  <si>
    <t>平掌乡柏枝村老白寨二沟水毁修复工程资金</t>
  </si>
  <si>
    <t>530427241100003219259</t>
  </si>
  <si>
    <t>水利工程运行与维护</t>
  </si>
  <si>
    <t>2024年平掌乡曼干富库片区抗旱应急工程(中央农业防灾减灾和水利救灾)资金</t>
  </si>
  <si>
    <t>530427241100003073804</t>
  </si>
  <si>
    <t>抗旱</t>
  </si>
  <si>
    <t>平掌乡富库村各折小组农村公益性基础设施建设补助资金</t>
  </si>
  <si>
    <t>530427221100000970103</t>
  </si>
  <si>
    <t>用于其他社会公益事业的彩票公益金支出</t>
  </si>
  <si>
    <t>平掌乡2023年彩票公益（瓦寺村半坡、曼旧人畜饮水工程）专项资金</t>
  </si>
  <si>
    <t>530427231100001882748</t>
  </si>
  <si>
    <t>平掌乡市级专项彩票公益资金</t>
  </si>
  <si>
    <t>530427231100002356688</t>
  </si>
  <si>
    <t>2024年平掌乡平掌社区平掌小组农村综合活动场所建设项目（市级彩票公益金）经费</t>
  </si>
  <si>
    <t>530427241100003124541</t>
  </si>
  <si>
    <t>平掌乡柏枝村老白寨小组人居环境改造项目（市彩票公益金）经费</t>
  </si>
  <si>
    <t>530427241100003338365</t>
  </si>
  <si>
    <t>平掌乡财政公共服务能力提升项目专项资金</t>
  </si>
  <si>
    <t>530427221100000948731</t>
  </si>
  <si>
    <t>其他财政事务支出</t>
  </si>
  <si>
    <t>维修（护）费</t>
  </si>
  <si>
    <t>新平县平掌乡联合村产业发展工作经费</t>
  </si>
  <si>
    <t>530427241100003073558</t>
  </si>
  <si>
    <t>农业生产发展</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</si>
  <si>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</si>
  <si>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</si>
  <si>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</si>
  <si>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</si>
  <si>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</si>
  <si>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</si>
  <si>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</si>
  <si>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</si>
  <si>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</si>
  <si>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</si>
  <si>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</si>
  <si>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</si>
  <si>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平掌乡党委慰问名额19名，慰问标准620.00元/人，补助金额11780.00元，通过集中走访慰问，把党的温暖和关怀送到他们的心坎上，让老党员和生活困难党员切实感受到党的关怀和组织的温暖。</t>
  </si>
  <si>
    <t>产出指标</t>
  </si>
  <si>
    <t>数量指标</t>
  </si>
  <si>
    <t>春节慰问困难党员人数</t>
  </si>
  <si>
    <t>=</t>
  </si>
  <si>
    <t>19</t>
  </si>
  <si>
    <t>人</t>
  </si>
  <si>
    <t>定量指标</t>
  </si>
  <si>
    <t>反映春节慰问困难党员人数</t>
  </si>
  <si>
    <t>质量指标</t>
  </si>
  <si>
    <t>慰问兑现准确率</t>
  </si>
  <si>
    <t>100</t>
  </si>
  <si>
    <t>%</t>
  </si>
  <si>
    <t>反映慰问兑现准确率</t>
  </si>
  <si>
    <t>时效指标</t>
  </si>
  <si>
    <t>及时发放率</t>
  </si>
  <si>
    <t>反映及时发放率</t>
  </si>
  <si>
    <t>效益指标</t>
  </si>
  <si>
    <t>社会效益</t>
  </si>
  <si>
    <t>提供经济补助</t>
  </si>
  <si>
    <t>提供</t>
  </si>
  <si>
    <t>定性指标</t>
  </si>
  <si>
    <t>反映补助促进受助对象生活状况改善情况</t>
  </si>
  <si>
    <t>满意度指标</t>
  </si>
  <si>
    <t>服务对象满意度</t>
  </si>
  <si>
    <t>受益对象满意度</t>
  </si>
  <si>
    <t>&gt;=</t>
  </si>
  <si>
    <t>90</t>
  </si>
  <si>
    <t>反映受益对象满意度</t>
  </si>
  <si>
    <t>根据《云南省人力资源和社会保障厅  云南省财政厅关于调整机关事业单位职工死亡后遗属生活困难补助标准及有关问题的通知》（云人社发〔2010〕127号）、《玉溪市民政局玉溪市财政局关于提高2022年城乡居民最低生活保障特困人员救助供养孤儿基本生活保障标准的通知》（玉民发〔2022〕16号)、《关于调整新平县机关事业单位2022年遗属生活困难补助有关问题的通知》文件要求，为提升机关事业单位职工遗属保障水平。
根据县级定额年初安排，通过测算，2025 年我部门机关事 业单位死亡职工遗属生活困难补助 5.6208 万元，具体资金测算 为：城镇补助标准 2人*0.0956 万元/人/月，小计：2.2944 万元； 农村补助标准 4 人*0.0693 万元/人/月，小计：3.3264 万元。
保障职工权益：保障因工死亡职工的家属的基本生活权益。包括提供经济援助，确保他们的基本生活需求得到满足，如生活费、子女教育费等。同时，提供必要的心理支持和社会关怀，帮助他们度过失去亲人的困难时期。
落实社会保障：机关事业单位作为雇主，有责任为职工提供相应的社会保障。因此，该项目的主体责任是落实机关事业单位的社会保障责任，确保职工因工死亡后留下的家属得到必要的帮助和支持。
促进公平正义：通过提供补助项目，减轻因工死亡职工家属的经济负担，实现对他们的公平待遇。这有助于缩小贫富差距，促进社会的公平和谐发展。
维护社会稳定：通过为因工死亡职工家属提供生活困难补助，减轻他们的经济压力，有助于减少社会不稳定因素的产生，维护社会的和谐与稳定。</t>
  </si>
  <si>
    <t>机关事业单位职工遗属</t>
  </si>
  <si>
    <t>反映机关事业单位职工遗属数量</t>
  </si>
  <si>
    <t>资金发放精准率</t>
  </si>
  <si>
    <t>反映资金发放精准率</t>
  </si>
  <si>
    <t>项目实施期限</t>
  </si>
  <si>
    <t>12</t>
  </si>
  <si>
    <t>反映项目实施期限</t>
  </si>
  <si>
    <t>机关事业单位职工遗属生活条件</t>
  </si>
  <si>
    <t>改善</t>
  </si>
  <si>
    <t>反映机关事业单位职工遗属生活条件改善情况</t>
  </si>
  <si>
    <t>95</t>
  </si>
  <si>
    <t>我部门充分认识“农村困难党员关爱行动”对于实施党内人文关怀、夯实党在农村的执政基础、巩固党的执政地位，意义重大、影响深远。坚持把开展“农村困难党员关爱行动”作为贯彻落实的中央二十大精神的一项重要工作来抓，制定措施，精心组织。
根据县级定额年初安排，通过测算，2025年我部门预算申报困难党员及关爱行动补助13.536万元，具体资金测算为：补助对象从70周岁及以上农村困难老党员扩大到 60周岁及以上农村困难老党员,农村困难老党员的生活补助标准为每人每月40元，补助资金由市、县两级财政共同承担。平掌乡60岁以上农村困难党员282名，由市级财政补助每人每月10元，合计33840元/年,县级财政补助每人每月30元，合计101520元/年。
通过提供经济援助和关怀服务，帮助困难党员解决生活中的困难和问题，改善其生活条件。这包括提供基本生活物资、医疗救助、教育支持等，使困难党员能够过上更加稳定和幸福的生活。</t>
  </si>
  <si>
    <t>困难党员补助人数</t>
  </si>
  <si>
    <t>282</t>
  </si>
  <si>
    <t>反映预算部门开展项目补助覆盖数量情况</t>
  </si>
  <si>
    <t>补助发放准确率</t>
  </si>
  <si>
    <t>99</t>
  </si>
  <si>
    <t>反映补助资金发放精准率</t>
  </si>
  <si>
    <t>项目补助期限</t>
  </si>
  <si>
    <t>月</t>
  </si>
  <si>
    <t>反映预算部门项目开展时间</t>
  </si>
  <si>
    <t>反映困难党员生活条件改善情况</t>
  </si>
  <si>
    <t>反映调查受益对象满意度</t>
  </si>
  <si>
    <t>平掌乡平安工程建设项目资金1631.21元，用于开展普法强基、扫黑除恶、市域治理现代化相关业务工作，通过该项目的开展，健全了打防工作机制,始终坚持严打工作方针不动摇，扎实开展打黑除恶、缉枪治爆、严重暴力犯罪、两抢一盗、电信诈骗、非法集资等专项整治行动，坚决遏制刑事案件多发势头。按照网格化、信息化、社会化的要求，健全人防、物防、技防措施，充分挖掘调动群防群治力量，构建完善打防管控一体化的社会治安防控体系，最大限度地预防和减少违法犯罪活动发生。</t>
  </si>
  <si>
    <t>扫黑除恶宣传布标</t>
  </si>
  <si>
    <t>55</t>
  </si>
  <si>
    <t>米</t>
  </si>
  <si>
    <t>反映扫黑除恶宣传布标长度</t>
  </si>
  <si>
    <t>物资验收合格率</t>
  </si>
  <si>
    <t>反映物资验收合格率</t>
  </si>
  <si>
    <t>宣传内容知晓率</t>
  </si>
  <si>
    <t>反映宣传内容知晓率</t>
  </si>
  <si>
    <t>社会公众满意度</t>
  </si>
  <si>
    <t>反映社会公众满意度</t>
  </si>
  <si>
    <t>按照新平县“创五好”关工委工作经费中安排资金0.1万元，用于平掌乡“创五好”关工委。通过项目实施，高标准全面完成“创五好”建设任务的基础上，优化功能定位，严格规范管理，执行关工委工作制度，搞好政治、业务学习和信息交流以及工作安排，做到年初有计划，年终有总结，及时交流工作经验。</t>
  </si>
  <si>
    <t>关工委活动阵地进行制度上墙村（社区）数量</t>
  </si>
  <si>
    <t>个</t>
  </si>
  <si>
    <t>反映关工委活动阵地进行制度上墙村（社区）数量</t>
  </si>
  <si>
    <t>项目验收合格率</t>
  </si>
  <si>
    <t>反映项目验收合格率</t>
  </si>
  <si>
    <t>受益对象覆盖率</t>
  </si>
  <si>
    <t>反映受益对象覆盖率</t>
  </si>
  <si>
    <t>为深入贯彻落实文化部、财政部《关于推进美术馆、公共图书馆、文化馆（站）免费开放工作的意见》（文财务发〔2011〕5号）等文件精神,安排全乡1个综合文化站全部免费开放，综合文化站补助标准为每年5万元，用于阅读活动、春节系列文化活动、朝山会民族文化活动、等群文活动费用。</t>
  </si>
  <si>
    <t>购买服装道具</t>
  </si>
  <si>
    <t>20</t>
  </si>
  <si>
    <t>套</t>
  </si>
  <si>
    <t>反映购买服装道具的数量</t>
  </si>
  <si>
    <t>文艺培训参训率</t>
  </si>
  <si>
    <t>反映文艺培训参训率
文艺培训参训率=文艺培训参训人数/应参训人数*100%</t>
  </si>
  <si>
    <t>全年图书馆开放天数</t>
  </si>
  <si>
    <t>300</t>
  </si>
  <si>
    <t>天</t>
  </si>
  <si>
    <t>反映全年图书馆开放天数</t>
  </si>
  <si>
    <t>全乡群众文化素质</t>
  </si>
  <si>
    <t>提高</t>
  </si>
  <si>
    <t>是/否</t>
  </si>
  <si>
    <t>反映全乡群众文化素质提高情况</t>
  </si>
  <si>
    <t>受益人员满意度</t>
  </si>
  <si>
    <t>反映受益人员满意度，受益人员满意度=持满意态度人数/全部收益人员人数*100%</t>
  </si>
  <si>
    <t>平掌乡党委慰问名额19名，慰问标准500.00元/人，补助金额9500.00元，通过集中走访慰问，把党的温暖和关怀送到他们的心坎上，让老党员和生活困难党员切实感受到党的关怀和组织的温暖。</t>
  </si>
  <si>
    <t>七一慰问困难党员人数</t>
  </si>
  <si>
    <t>反映七一慰问困难党员人数</t>
  </si>
  <si>
    <t>补助兑现准确率</t>
  </si>
  <si>
    <t>反映补助兑现准确率</t>
  </si>
  <si>
    <t>根据2024年县级下达2023-2024年耕地流出问题整改图斑情况，产生了耕地流出整改复耕、栽种农作物、耕地流出整改培训等费用，由县级财力预算安排支出，合计5.7903万元。通过整改措施，预计能够恢复大量流失的耕地，提升耕地面积。整改后的耕地质量将得到显著提升，土壤侵蚀和贫瘠化问题得到有效改善，有利于农作物的生长和产量的提高。</t>
  </si>
  <si>
    <t>涉及耕地流出问题整改数</t>
  </si>
  <si>
    <t>10</t>
  </si>
  <si>
    <t>村社区</t>
  </si>
  <si>
    <t>反映涉及耕地流出问题整改的村社区数量。完成率=实际完成值/目标值×100%</t>
  </si>
  <si>
    <t>反映物资验收合格率。物资验收合格率=（通过验收的购置数量/购置总数量）*100%。</t>
  </si>
  <si>
    <t>反映项目开展计划时间情况。</t>
  </si>
  <si>
    <t>保障耕地流出整改项目开展</t>
  </si>
  <si>
    <t>保障</t>
  </si>
  <si>
    <t>受益人群满意率</t>
  </si>
  <si>
    <t>反映受益对象满意度情况。满意率=满意人数/问卷调查人数*100%</t>
  </si>
  <si>
    <t>根据国家、省市县对基层“三保”的要求，为坚持和加强党对农村工作的全面领导，支持基层政府保基本民生、保工资、保运转，以达到保障群众切身利益的基本要求，推动政府履职能力提升，确保党的路线、方针、政策和决策部署在基层得到全面贯彻落实，2024年行政单位公用经费纳入特定类项目预算管理。合计预算资金704000.00元，其中：1.集镇维护费3项，预算标准250000元/年，预算资金250000元；2.党建工作经费2项，预算标准100000元/年，预算资金100000元；3.会议费1项，预算标准120000元/年，预算资金120000元；4.政府公用经费4项，预算标准118000元/年，预算资金118000元；5.森林防火工作经费2项，预算标准17000元/年，预算资金17000元；6.宣传教育工作经费1项，预算标准30000元/年，预算资金30000元；7.扫黄打非工作经费1项，预算标准3000元/年，预算资金3000元；8.文物保护工作经费1个，预算标准3000元/年，预算资金3000元；9.项目前期或财源建设经费1项，预算标准50000元/年，预算资金50000元；10.公务接待费1项，预算标准3000元/年，预算资金3000元；11.培训费1项，预算标准10000元/年，预算资金10000元。坚持和加强党对农村工作的全面领导，支持基层政府保基本民生、保工资、保运转，以达到保障群众切身利益的基本要求，推动政府履职能力提升，确保党的路线、方针、政策和决策部署在基层得到全面贯彻落实。保障人民的基本生活需求：保基本民生的意义在于确保人民的基本生活需求得到满足，包括食品、住房、医疗、教育、就业等方面。这是政府的基本职责，也是维护社会稳定和人民幸福的重要保障。维护社会的稳定和和谐：保运转的意义在于确保社会的正常运转，包括经济、政治、文化等各个方面的稳定。通过保障基本的社会秩序和公共服务，可以减少社会矛盾和冲突，维护社会的和谐稳定。保障劳动者的权益：保工资的意义在于保障劳动者的合法权益，包括按时足额支付工资、提供良好的工作环境和劳动条件等。这有助于维护劳动者的尊严和权益，促进社会公平和经济发展。</t>
  </si>
  <si>
    <t>涉及行政单位</t>
  </si>
  <si>
    <t>反映涉及行政单位数量</t>
  </si>
  <si>
    <t>资金拨付及时率</t>
  </si>
  <si>
    <t>反映资金拨付及时率</t>
  </si>
  <si>
    <t>保障单位正常运转</t>
  </si>
  <si>
    <t>反映保障单位正常运转</t>
  </si>
  <si>
    <t>平掌乡2025年城乡困难群众救助补助资金</t>
  </si>
  <si>
    <t>根据《玉溪市财政局 玉溪市民政局关于提前下达2025年困难群众救助补助资金的通知》（玉财社[2024]226号）,下达补助资金3万元，统筹用于城乡低保、特困人员救助供养、临时救助、孤儿等基本生活保障支出。通过项目的实施，妥善解决城乡困难群众的临时生活困难，切实提高对因临时性、突发性事件造成生活困难群众的救助能力。不断完善救助体系，规范救助政策，救助对象认定准确率达95％；实现救助及时有效，救助金及时发放率达90％；救急解难，保障困难群众基本生活；救助对象对社会救助实施的满意度达95％。</t>
  </si>
  <si>
    <t>补助因灾、因病、因学困难群众</t>
  </si>
  <si>
    <t>反映补助因灾、因病、因学困难群众人数</t>
  </si>
  <si>
    <t>补助精准率</t>
  </si>
  <si>
    <t>反映补助精准率</t>
  </si>
  <si>
    <t>资金发放及时率</t>
  </si>
  <si>
    <t>反映资金发放及时率</t>
  </si>
  <si>
    <t>保障困难群众基本生活</t>
  </si>
  <si>
    <t>得到保障</t>
  </si>
  <si>
    <t>反映困难群众生活保障情况</t>
  </si>
  <si>
    <t>救助对象满意度</t>
  </si>
  <si>
    <t>反映救助对象满意度</t>
  </si>
  <si>
    <t>为了更好的推进平掌乡农业现代化发展，满足在工作过程中日常处理文件材料需求，保障农业工作的连续性和高效性，现需采购采购台式计算机一台，单价4900.00元/台；彩色打印机一台，单价3500.00元/台；复印机一台，单价16700.00元/台；金额合计：25100.00元。加强我乡农业信息化建设，充分运用信息化手段提高农业工作科学水平，提升乡农业农村综合服务中心人员的履职能力，保障工作的连续性和高效性，更好的促进平掌乡农业现代化发展。</t>
  </si>
  <si>
    <t>台式计算机</t>
  </si>
  <si>
    <t>1.00</t>
  </si>
  <si>
    <t>台</t>
  </si>
  <si>
    <t>反映购买台式计算机的数量</t>
  </si>
  <si>
    <t>彩色打印机</t>
  </si>
  <si>
    <t>反映购买彩色打印机数量</t>
  </si>
  <si>
    <t>采购设备验收合格率</t>
  </si>
  <si>
    <t>反映采购设备验收合格率</t>
  </si>
  <si>
    <t>项目实施时效</t>
  </si>
  <si>
    <t>30</t>
  </si>
  <si>
    <t>反映项目实施时效</t>
  </si>
  <si>
    <t>保障工作正常开展</t>
  </si>
  <si>
    <t>反映保障工作正常开展</t>
  </si>
  <si>
    <t>反映受益对象满意度情况</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</si>
  <si>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1200元交通通讯补助经费的要求，我乡共有县乡人大代表58名，2025年我乡预算人大代表交通通讯补助经费6.96万元；按照市县对人大会议期间农村人大代表给予误工补贴的要求，2025年预算人大代表误工包干补助0.5万元。本年度合计预算交通通讯及误工补助7.46万元。
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
始终坚持正确的政治方向，全面贯彻党的基本理论、基本路线、基本方略，严守党的政治纪律和政治规矩，不忘初心、牢记使命，大力弘扬“玉汝于成、溪达四海”的玉溪精神，加强政治理论学习，加强作风建设和党风廉政建设，严格执行中央八项规定及其实施细则精神和省委、市委实施办法，力戒形式主义、官僚主义。</t>
  </si>
  <si>
    <t>人大代表数量</t>
  </si>
  <si>
    <t>58</t>
  </si>
  <si>
    <t>反映人大代表人数</t>
  </si>
  <si>
    <t>资金兑付准确率</t>
  </si>
  <si>
    <t>反映资金兑付准确率</t>
  </si>
  <si>
    <t>保障人大代表正常开展工作</t>
  </si>
  <si>
    <t>反映部门（单位）人员对工资福利发放的满意程度。</t>
  </si>
  <si>
    <t xml:space="preserve">平掌乡人民代表大会共有乡第十三届代表58人，根据《中共新平彝族傣族自治县委关于新时代坚持和完善人民代表大会制度加强和改进人大工作的实施意见》（新发[2022]45号）的文件精神和要求，在我乡建立人大代表活动室及各村（社区）建立人大代表联络站。为了加强我乡人大信息化建设，充分运用信息化手段提高人大工作科学水平，现需采购采购5米会议桌5张，单价1600.00元/张；会议椅20把，单价180.00元/把；总合计：11600.00元，此项目旨在加强我乡人大信息化建设，充分运用信息化手段提高人大工作科学水平，提升58名乡人大代表履职能力，提升人大代表在政府工作中的建言献策能力、为民服务宗旨、联系群众纽带和监督执法作用，为平掌乡十四五规划各项工作提供法制保障。     
</t>
  </si>
  <si>
    <t>采购会议桌数量</t>
  </si>
  <si>
    <t>张</t>
  </si>
  <si>
    <t>反映购买会议桌数量</t>
  </si>
  <si>
    <t>采购会议椅数量</t>
  </si>
  <si>
    <t>把</t>
  </si>
  <si>
    <t>反映采购会议椅数量</t>
  </si>
  <si>
    <t>&lt;=</t>
  </si>
  <si>
    <t>保障人大代表工作正常开展</t>
  </si>
  <si>
    <t>反映保障人大代表工作正常开展</t>
  </si>
  <si>
    <t>根据《中共新平彝族傣族自治县委关于新时代坚持和完善人民代表大会制度加强和改进人大工作的实施意见》（新发[2022]45号）的文件精神和要求，在我乡建立人大代表活动室及各村（社区）建立人大代表联络站，现需采购智能交互会议平板两台及相关附件配套材料，金额合计：32000.00元（大写：叁万贰仟元整），此项目旨在加强我乡人大信息化建设，充分运用信息化手段提高人大工作科学水平，提升58名乡人大代表履职能力，提升人大代表在政府工作中的建言献策能力、为民服务宗旨、联系群众纽带和监督执法作用，为平掌乡十四五规划各项工作提供法制保障。</t>
  </si>
  <si>
    <t>智能交互会议平板</t>
  </si>
  <si>
    <t>反映智能交互会议平板数量</t>
  </si>
  <si>
    <t>反映保障人大代表工作正常高效开展</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</si>
  <si>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t>
  </si>
  <si>
    <t>社区数量</t>
  </si>
  <si>
    <t>反映社区数量</t>
  </si>
  <si>
    <t>居民小组党支部数量</t>
  </si>
  <si>
    <t>74</t>
  </si>
  <si>
    <t>反映居民小组党支部数量</t>
  </si>
  <si>
    <t>居民小组数量</t>
  </si>
  <si>
    <t>116</t>
  </si>
  <si>
    <t>反映居民小组数量</t>
  </si>
  <si>
    <t>岗位补助兑付精准率</t>
  </si>
  <si>
    <t>反映岗位补助兑付精准率</t>
  </si>
  <si>
    <t>项目实施时间</t>
  </si>
  <si>
    <t>反映项目实施时间</t>
  </si>
  <si>
    <t>保障社区、居民小组正常运转</t>
  </si>
  <si>
    <t>反映保障社区、居民小组正常运转</t>
  </si>
  <si>
    <t xml:space="preserve">在中国，水库和小坝塘是重要的水利设施，主要用于防洪、灌溉、发电、供水等方面。然而，由于这些设施的建设年代较早，运行时间长，加上自然灾害和人为因素的影响，许多水库和小坝塘存在安全隐患和缺陷，需要进行维修和加固。为了保障水库和小坝塘的日常维护和管理工作的正常进行，提高水利设施的使用效益和安全性，同时为当地居民提供更好的生产和生活条件，政府和企业需要投入大量资金和人力来管理和维护这些设施。其中，管护人员是水库和小坝塘管理工作中不可或缺的一部分，他们负责巡查、监测、维护和管理水库和小坝塘，确保其正常运行和安全。由于水库和小坝塘的维护和管理需要一定的人力、物力和财力支持，因此政府和企业需要为管护人员提供一定的补助，以保障他们的工作和生活条件，提高他们的工作积极性和责任心。水库和小坝塘管护人员补助项目是为了保障水库和小坝塘的日常维护和管理工作的正常进行，提高水利设施的使用效益和安全性，同时为当地居民提供更好的生产和生活条件。根据县级定额年初安排，通过测算，2025年我部门预算申报机关事业单位小（一、二型）水库及小坝塘管护人员补助经费6.78万元，提高水库和小坝塘的安全性：通过加强巡查、维护和管理工作，及时发现和解决问题，减少事故的发生。管护人员的专业知识和技能能够有效应对突发情况，保障水库和小坝塘的安全运行。
</t>
  </si>
  <si>
    <t>小二型水库管护人员数量</t>
  </si>
  <si>
    <t>反映小一、二型水库管护人员数量</t>
  </si>
  <si>
    <t>资金兑付精准率</t>
  </si>
  <si>
    <t>反映项目资金下达使用率</t>
  </si>
  <si>
    <t>管护人员工作效率</t>
  </si>
  <si>
    <t>提升</t>
  </si>
  <si>
    <t>反映管护人员工作效率</t>
  </si>
  <si>
    <t>根据《两新党建工作经费分配表》下达平掌乡2025年两新党建工作经费预算2000元。通过项目实施，推动两新党建工作不断推进，把生产经营（业务）骨干培养成党员、把党员培养成生产经营（业务）骨干、把生产经营（业务）骨干党员培养成管理人员，努力提高党员队伍综合素质，推动两新党建工作与重点工作双推进。</t>
  </si>
  <si>
    <t>党员教育培训</t>
  </si>
  <si>
    <t>人次</t>
  </si>
  <si>
    <t>反映党员教育培训次数</t>
  </si>
  <si>
    <t>党员培训教育参与率</t>
  </si>
  <si>
    <t>反映党员培训教育参与率</t>
  </si>
  <si>
    <t>反映党员培训会期期数</t>
  </si>
  <si>
    <t>提高参加培训教育人员业务水平</t>
  </si>
  <si>
    <t>反映受培训教育人员业务能力提升的情况</t>
  </si>
  <si>
    <t>反映接受培训教育对象的满意程度。</t>
  </si>
  <si>
    <t>平掌乡综合治理专项资金10000元，用于社会治安综合治理专项工作经费。通过项目实施，及时排查化解各类矛盾纠纷和对治安突出问题整治,做好社会治安综合治理工作。</t>
  </si>
  <si>
    <t>铁艺烤漆花草牌（普法宣传）</t>
  </si>
  <si>
    <t>块</t>
  </si>
  <si>
    <t>反映铁艺烤漆花草牌（普法宣传）数量</t>
  </si>
  <si>
    <t>社会治理运转</t>
  </si>
  <si>
    <t>反映社会治理情况</t>
  </si>
  <si>
    <t>反应社会公众满意度</t>
  </si>
  <si>
    <t>根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适应新时代农村工作的需要，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
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坚持提升党组织组织力，统筹整合上级给村（社区）的政策、资金、资源、项目，以村（社区）党组织为主渠道落实下去，确保有资源有能力为群众服务。</t>
  </si>
  <si>
    <t>食品安全信息员数量</t>
  </si>
  <si>
    <t>反映食品安全信息员数量</t>
  </si>
  <si>
    <t>兑付精准率</t>
  </si>
  <si>
    <t>反映兑付精准率</t>
  </si>
  <si>
    <t>保障村（社区）、居民小组正常运转</t>
  </si>
  <si>
    <t>反映保障村（社区）、居民小组正常运转</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</si>
  <si>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1000元活动经费的要求，我乡共有县乡人大代表58名，2025年我乡预算人大代表活动补助经费5.8万元。根据年初预算安排，按照每个人大代表配套1000元活动经费的要求，我乡共有县乡人大代表58名，2025年我乡预算人大代表活动补助经费5.8万元。主要用于：主要用于视察、调研活动。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始终坚持正确的政治方向，全面贯彻党的基本理论、基本路线、基本方略，严守党的政治纪律和政治规矩，不忘初心、牢记使命，大力弘扬“玉汝于成、溪达四海”的玉溪精神，加强政治理论学习，加强作风建设和党风廉政建设，严格执行中央八项规定及其实施细则精神和省委、市委实施办法，力戒形式主义、官僚主义。</t>
  </si>
  <si>
    <t>反映人大代表数量</t>
  </si>
  <si>
    <t>视察、调研活动出勤率</t>
  </si>
  <si>
    <t>反映视察、调研活动出勤率</t>
  </si>
  <si>
    <t>人大代表履职能力</t>
  </si>
  <si>
    <t>反映人大代表履职能力</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</si>
  <si>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</si>
  <si>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</si>
  <si>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</si>
  <si>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</si>
  <si>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</si>
  <si>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</si>
  <si>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</si>
  <si>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</si>
  <si>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</si>
  <si>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</si>
  <si>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</si>
  <si>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</si>
  <si>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</si>
  <si>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</si>
  <si>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</si>
  <si>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党群服务中心采购办公椅子</t>
  </si>
  <si>
    <t>综合执法队采购A4纸张</t>
  </si>
  <si>
    <t>件</t>
  </si>
  <si>
    <t>政府采购A4纸</t>
  </si>
  <si>
    <t>农业农村发展服务中心购买A4纸</t>
  </si>
  <si>
    <t>党群服务中心采购A4纸</t>
  </si>
  <si>
    <t>党群服务中心采购文件柜</t>
  </si>
  <si>
    <t>公务用车运行油费</t>
  </si>
  <si>
    <t>项</t>
  </si>
  <si>
    <t>公务用车车辆维修</t>
  </si>
  <si>
    <t>公务用车车辆保险</t>
  </si>
  <si>
    <t>预算08表</t>
  </si>
  <si>
    <t>2025年部门政府购买服务预算表</t>
  </si>
  <si>
    <t>政府购买服务项目</t>
  </si>
  <si>
    <t>政府购买服务目录</t>
  </si>
  <si>
    <t>备注：本单位无此事项。</t>
  </si>
  <si>
    <t>预算09-1表</t>
  </si>
  <si>
    <t>2025年对下转移支付预算表</t>
  </si>
  <si>
    <t>单位名称（项目）</t>
  </si>
  <si>
    <t>乡镇、街道</t>
  </si>
  <si>
    <t>政府性基金</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</si>
  <si>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</si>
  <si>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</si>
  <si>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</si>
  <si>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</si>
  <si>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</si>
  <si>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</si>
  <si>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</si>
  <si>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</si>
  <si>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</si>
  <si>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</si>
  <si>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</si>
  <si>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</si>
  <si>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</si>
  <si>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平掌乡人民政府党群服务中心</t>
  </si>
  <si>
    <t>家具用具</t>
  </si>
  <si>
    <t>A05010201 办公桌</t>
  </si>
  <si>
    <t>A05010502 文件柜</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</si>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</sst>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_ "/>
    <numFmt numFmtId="182" formatCode="0.00_ "/>
    <numFmt numFmtId="183" formatCode="#,##0.00_ "/>
  </numFmts>
  <fonts count="5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rgb="FF000000"/>
      <name val="宋体"/>
      <charset val="134"/>
      <scheme val="minor"/>
    </font>
    <font>
      <sz val="9"/>
      <name val="宋体"/>
      <charset val="134"/>
      <scheme val="minor"/>
    </font>
    <font>
      <sz val="9"/>
      <color theme="1"/>
      <name val="宋体"/>
      <charset val="134"/>
    </font>
    <font>
      <sz val="9"/>
      <color theme="1"/>
      <name val="宋体"/>
      <charset val="134"/>
      <scheme val="minor"/>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indexed="8"/>
      <name val="宋体"/>
      <charset val="0"/>
      <scheme val="minor"/>
    </font>
    <font>
      <sz val="11"/>
      <color theme="1"/>
      <name val="宋体"/>
      <charset val="134"/>
    </font>
    <font>
      <sz val="10"/>
      <name val="宋体"/>
      <charset val="134"/>
    </font>
    <font>
      <b/>
      <sz val="23"/>
      <name val="宋体"/>
      <charset val="134"/>
    </font>
    <font>
      <sz val="11"/>
      <name val="宋体"/>
      <charset val="134"/>
    </font>
    <font>
      <sz val="9.75"/>
      <name val="SimSun"/>
      <charset val="134"/>
    </font>
    <font>
      <b/>
      <sz val="18"/>
      <color rgb="FF000000"/>
      <name val="SimSun"/>
      <charset val="134"/>
    </font>
    <font>
      <sz val="12"/>
      <color rgb="FF000000"/>
      <name val="宋体"/>
      <charset val="134"/>
    </font>
    <font>
      <sz val="9"/>
      <color indexed="8"/>
      <name val="宋体"/>
      <charset val="0"/>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right/>
      <top/>
      <bottom style="thin">
        <color indexed="8"/>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2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0" applyNumberFormat="0" applyFill="0" applyAlignment="0" applyProtection="0">
      <alignment vertical="center"/>
    </xf>
    <xf numFmtId="0" fontId="37" fillId="0" borderId="30" applyNumberFormat="0" applyFill="0" applyAlignment="0" applyProtection="0">
      <alignment vertical="center"/>
    </xf>
    <xf numFmtId="0" fontId="38" fillId="0" borderId="31" applyNumberFormat="0" applyFill="0" applyAlignment="0" applyProtection="0">
      <alignment vertical="center"/>
    </xf>
    <xf numFmtId="0" fontId="38" fillId="0" borderId="0" applyNumberFormat="0" applyFill="0" applyBorder="0" applyAlignment="0" applyProtection="0">
      <alignment vertical="center"/>
    </xf>
    <xf numFmtId="0" fontId="39" fillId="3" borderId="32" applyNumberFormat="0" applyAlignment="0" applyProtection="0">
      <alignment vertical="center"/>
    </xf>
    <xf numFmtId="0" fontId="40" fillId="4" borderId="33" applyNumberFormat="0" applyAlignment="0" applyProtection="0">
      <alignment vertical="center"/>
    </xf>
    <xf numFmtId="0" fontId="41" fillId="4" borderId="32" applyNumberFormat="0" applyAlignment="0" applyProtection="0">
      <alignment vertical="center"/>
    </xf>
    <xf numFmtId="0" fontId="42" fillId="5" borderId="34" applyNumberFormat="0" applyAlignment="0" applyProtection="0">
      <alignment vertical="center"/>
    </xf>
    <xf numFmtId="0" fontId="43" fillId="0" borderId="35" applyNumberFormat="0" applyFill="0" applyAlignment="0" applyProtection="0">
      <alignment vertical="center"/>
    </xf>
    <xf numFmtId="0" fontId="44" fillId="0" borderId="36"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179" fontId="11" fillId="0" borderId="7">
      <alignment horizontal="right" vertical="center"/>
    </xf>
    <xf numFmtId="179" fontId="11" fillId="0" borderId="7">
      <alignment horizontal="right" vertical="center"/>
    </xf>
    <xf numFmtId="49" fontId="11" fillId="0" borderId="7">
      <alignment horizontal="left" vertical="center" wrapText="1"/>
    </xf>
    <xf numFmtId="180" fontId="11" fillId="0" borderId="7">
      <alignment horizontal="right" vertical="center"/>
    </xf>
    <xf numFmtId="0" fontId="11" fillId="0" borderId="0">
      <alignment vertical="top"/>
      <protection locked="0"/>
    </xf>
  </cellStyleXfs>
  <cellXfs count="304">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6" fillId="0" borderId="7" xfId="0" applyFont="1" applyFill="1" applyBorder="1" applyAlignment="1">
      <alignment horizontal="left" vertical="center" wrapText="1"/>
    </xf>
    <xf numFmtId="179" fontId="7" fillId="0" borderId="7" xfId="53" applyFont="1">
      <alignment horizontal="right" vertical="center"/>
    </xf>
    <xf numFmtId="49" fontId="8" fillId="0" borderId="8" xfId="57" applyNumberFormat="1" applyFont="1" applyFill="1" applyBorder="1" applyAlignment="1" applyProtection="1">
      <alignment horizontal="left" vertical="center"/>
    </xf>
    <xf numFmtId="0" fontId="8" fillId="0" borderId="8" xfId="0" applyFont="1" applyFill="1" applyBorder="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9"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left" vertical="center"/>
    </xf>
    <xf numFmtId="0" fontId="1"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7" xfId="55" applyFont="1" applyAlignment="1">
      <alignment horizontal="center" vertical="center" wrapText="1"/>
    </xf>
    <xf numFmtId="49" fontId="14" fillId="0" borderId="7" xfId="55" applyFont="1" applyAlignment="1">
      <alignment horizontal="center" vertical="center" wrapText="1"/>
    </xf>
    <xf numFmtId="49" fontId="6" fillId="0" borderId="7" xfId="55" applyFont="1">
      <alignment horizontal="left" vertical="center" wrapText="1"/>
    </xf>
    <xf numFmtId="49" fontId="6" fillId="0" borderId="7" xfId="0" applyNumberFormat="1" applyFont="1" applyFill="1" applyBorder="1" applyAlignment="1">
      <alignment horizontal="left" vertical="center" wrapText="1"/>
    </xf>
    <xf numFmtId="49" fontId="6" fillId="0" borderId="7" xfId="55" applyFont="1" applyAlignment="1">
      <alignment horizontal="center" vertical="center" wrapText="1"/>
    </xf>
    <xf numFmtId="178" fontId="11" fillId="0" borderId="7" xfId="52">
      <alignment horizontal="right" vertical="center"/>
    </xf>
    <xf numFmtId="179" fontId="11" fillId="0" borderId="7" xfId="53">
      <alignment horizontal="right" vertical="center"/>
    </xf>
    <xf numFmtId="0" fontId="15" fillId="0" borderId="0" xfId="0" applyFont="1" applyAlignment="1">
      <alignment horizontal="center" vertical="center"/>
    </xf>
    <xf numFmtId="0" fontId="9"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5"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9"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0" fillId="0" borderId="0" xfId="0" applyFill="1" applyAlignment="1">
      <alignment vertical="top"/>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49" fontId="11" fillId="0" borderId="7" xfId="0" applyNumberFormat="1" applyFont="1" applyFill="1" applyBorder="1" applyAlignment="1">
      <alignment horizontal="left" vertical="center" wrapText="1"/>
    </xf>
    <xf numFmtId="179" fontId="11" fillId="0" borderId="7" xfId="0" applyNumberFormat="1" applyFont="1" applyFill="1" applyBorder="1" applyAlignment="1">
      <alignment horizontal="right" vertical="center" wrapText="1"/>
    </xf>
    <xf numFmtId="179" fontId="11" fillId="0" borderId="7" xfId="53" applyAlignment="1">
      <alignment horizontal="right" vertical="center" wrapText="1"/>
    </xf>
    <xf numFmtId="49" fontId="6" fillId="0" borderId="17" xfId="0" applyNumberFormat="1" applyFont="1" applyFill="1" applyBorder="1" applyAlignment="1">
      <alignment horizontal="left" vertical="center" wrapText="1"/>
    </xf>
    <xf numFmtId="179" fontId="11"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0" fontId="8" fillId="0" borderId="18" xfId="0" applyFont="1" applyBorder="1" applyAlignment="1">
      <alignment horizontal="left" vertical="center"/>
    </xf>
    <xf numFmtId="0" fontId="3" fillId="0" borderId="1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5" fillId="0" borderId="7" xfId="0" applyFont="1" applyBorder="1" applyAlignment="1">
      <alignment horizontal="left" vertical="center" wrapText="1"/>
    </xf>
    <xf numFmtId="181" fontId="17" fillId="0" borderId="19" xfId="0" applyNumberFormat="1" applyFont="1" applyFill="1" applyBorder="1" applyAlignment="1">
      <alignment horizontal="left" vertical="center" shrinkToFit="1"/>
    </xf>
    <xf numFmtId="182" fontId="17" fillId="0" borderId="20" xfId="0" applyNumberFormat="1" applyFont="1" applyFill="1" applyBorder="1" applyAlignment="1">
      <alignment horizontal="left" vertical="center" shrinkToFit="1"/>
    </xf>
    <xf numFmtId="183" fontId="3" fillId="0" borderId="7" xfId="0" applyNumberFormat="1" applyFont="1" applyBorder="1" applyAlignment="1">
      <alignment horizontal="right" vertical="center"/>
    </xf>
    <xf numFmtId="0" fontId="5" fillId="0" borderId="7" xfId="0" applyFont="1" applyBorder="1" applyAlignment="1" applyProtection="1">
      <alignment horizontal="center" vertical="center" wrapText="1"/>
      <protection locked="0"/>
    </xf>
    <xf numFmtId="181" fontId="17" fillId="0" borderId="21" xfId="0" applyNumberFormat="1" applyFont="1" applyFill="1" applyBorder="1" applyAlignment="1">
      <alignment horizontal="left" vertical="center" shrinkToFit="1"/>
    </xf>
    <xf numFmtId="182" fontId="17" fillId="0" borderId="22" xfId="0" applyNumberFormat="1" applyFont="1" applyFill="1" applyBorder="1" applyAlignment="1">
      <alignment horizontal="left" vertical="center" shrinkToFit="1"/>
    </xf>
    <xf numFmtId="183" fontId="3" fillId="0" borderId="1" xfId="0" applyNumberFormat="1" applyFont="1" applyBorder="1" applyAlignment="1">
      <alignment horizontal="right" vertical="center"/>
    </xf>
    <xf numFmtId="179" fontId="7" fillId="0" borderId="1" xfId="53" applyFont="1" applyBorder="1">
      <alignment horizontal="right"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183" fontId="3" fillId="0" borderId="23" xfId="0" applyNumberFormat="1" applyFont="1" applyBorder="1" applyAlignment="1">
      <alignment horizontal="right" vertical="center"/>
    </xf>
    <xf numFmtId="179" fontId="7" fillId="0" borderId="8" xfId="53" applyFont="1" applyBorder="1">
      <alignment horizontal="right" vertical="center"/>
    </xf>
    <xf numFmtId="183" fontId="3" fillId="0" borderId="8" xfId="0" applyNumberFormat="1" applyFont="1" applyBorder="1" applyAlignment="1">
      <alignment horizontal="righ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179" fontId="11" fillId="0" borderId="7" xfId="53" applyAlignment="1">
      <alignment horizontal="left" vertical="center" wrapText="1"/>
    </xf>
    <xf numFmtId="179" fontId="11" fillId="0" borderId="7" xfId="0" applyNumberFormat="1"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left" vertical="center" wrapText="1"/>
    </xf>
    <xf numFmtId="49" fontId="11" fillId="0" borderId="7" xfId="55" applyBorder="1" applyAlignment="1">
      <alignment horizontal="center" vertical="center" wrapText="1"/>
    </xf>
    <xf numFmtId="49" fontId="11" fillId="0" borderId="7" xfId="55">
      <alignment horizontal="left" vertical="center" wrapText="1"/>
    </xf>
    <xf numFmtId="0" fontId="0" fillId="0" borderId="0" xfId="0" applyFill="1"/>
    <xf numFmtId="0" fontId="0" fillId="0" borderId="0" xfId="0" applyFill="1" applyAlignment="1">
      <alignment horizontal="center" vertical="center"/>
    </xf>
    <xf numFmtId="49" fontId="1" fillId="0" borderId="0" xfId="0" applyNumberFormat="1" applyFont="1" applyFill="1"/>
    <xf numFmtId="0" fontId="9" fillId="0" borderId="0" xfId="0" applyFont="1" applyFill="1" applyAlignment="1">
      <alignment horizontal="center" vertical="center"/>
    </xf>
    <xf numFmtId="0" fontId="3"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49" fontId="8" fillId="0" borderId="7" xfId="55" applyFont="1" applyFill="1" applyAlignment="1">
      <alignment horizontal="left" vertical="center" wrapText="1"/>
    </xf>
    <xf numFmtId="0" fontId="4" fillId="0" borderId="0" xfId="0" applyFont="1" applyFill="1"/>
    <xf numFmtId="0" fontId="4"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8" fillId="0" borderId="1" xfId="0" applyFont="1" applyFill="1" applyBorder="1" applyAlignment="1">
      <alignment horizontal="center" vertical="center" wrapText="1"/>
    </xf>
    <xf numFmtId="183" fontId="6" fillId="0" borderId="7" xfId="53" applyNumberFormat="1" applyFont="1" applyFill="1" applyAlignment="1">
      <alignment horizontal="right" vertical="center"/>
    </xf>
    <xf numFmtId="183" fontId="5" fillId="0" borderId="7" xfId="0" applyNumberFormat="1" applyFont="1" applyFill="1" applyBorder="1" applyAlignment="1" applyProtection="1">
      <alignment horizontal="right" vertical="center" wrapText="1"/>
      <protection locked="0"/>
    </xf>
    <xf numFmtId="0" fontId="1" fillId="0" borderId="0" xfId="0" applyFont="1" applyFill="1" applyAlignment="1">
      <alignment vertical="top"/>
    </xf>
    <xf numFmtId="0" fontId="1" fillId="0" borderId="0" xfId="0" applyFont="1" applyFill="1" applyAlignment="1">
      <alignment horizontal="right" vertical="center"/>
    </xf>
    <xf numFmtId="0" fontId="1" fillId="0" borderId="0" xfId="0" applyFont="1" applyFill="1" applyAlignment="1">
      <alignment horizontal="righ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0" xfId="0" applyFont="1" applyFill="1" applyAlignment="1">
      <alignment horizontal="center" vertical="center"/>
    </xf>
    <xf numFmtId="183" fontId="5" fillId="0" borderId="7" xfId="0" applyNumberFormat="1" applyFont="1" applyFill="1" applyBorder="1" applyAlignment="1" applyProtection="1">
      <alignment horizontal="right" vertical="center"/>
      <protection locked="0"/>
    </xf>
    <xf numFmtId="0" fontId="6" fillId="0" borderId="8" xfId="0" applyFont="1" applyFill="1" applyBorder="1" applyAlignment="1">
      <alignment horizontal="left" vertical="center" wrapText="1"/>
    </xf>
    <xf numFmtId="49" fontId="8" fillId="0" borderId="8" xfId="57" applyNumberFormat="1" applyFont="1" applyFill="1" applyBorder="1" applyAlignment="1" applyProtection="1">
      <alignment vertical="center"/>
    </xf>
    <xf numFmtId="183" fontId="8" fillId="0" borderId="8" xfId="57" applyNumberFormat="1" applyFont="1" applyFill="1" applyBorder="1" applyAlignment="1" applyProtection="1">
      <alignment horizontal="right" vertical="center"/>
    </xf>
    <xf numFmtId="0" fontId="1"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183" fontId="8" fillId="0" borderId="8" xfId="0" applyNumberFormat="1" applyFont="1" applyFill="1" applyBorder="1" applyAlignment="1">
      <alignment horizontal="right" vertical="center"/>
    </xf>
    <xf numFmtId="0" fontId="10" fillId="0" borderId="0" xfId="0" applyFont="1" applyFill="1"/>
    <xf numFmtId="0" fontId="10" fillId="0" borderId="0" xfId="0" applyFont="1" applyFill="1" applyAlignment="1">
      <alignment horizontal="center" vertical="center"/>
    </xf>
    <xf numFmtId="49" fontId="19" fillId="0" borderId="0" xfId="0" applyNumberFormat="1" applyFont="1" applyFill="1"/>
    <xf numFmtId="0" fontId="20" fillId="0" borderId="0" xfId="0" applyFont="1" applyFill="1" applyAlignment="1">
      <alignment horizontal="center" vertical="center"/>
    </xf>
    <xf numFmtId="0" fontId="11" fillId="0" borderId="0" xfId="0" applyFont="1" applyFill="1" applyAlignment="1" applyProtection="1">
      <alignment horizontal="left" vertical="center"/>
      <protection locked="0"/>
    </xf>
    <xf numFmtId="0" fontId="21" fillId="0" borderId="0" xfId="0" applyFont="1" applyFill="1" applyAlignment="1">
      <alignment horizontal="left" vertical="center"/>
    </xf>
    <xf numFmtId="0" fontId="21" fillId="0" borderId="0" xfId="0" applyFont="1" applyFill="1"/>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5" xfId="0" applyFont="1" applyFill="1" applyBorder="1" applyAlignment="1" applyProtection="1">
      <alignment horizontal="center" vertical="center" wrapText="1"/>
      <protection locked="0"/>
    </xf>
    <xf numFmtId="0" fontId="21" fillId="0" borderId="5" xfId="0" applyFont="1" applyFill="1" applyBorder="1" applyAlignment="1">
      <alignment horizontal="center" vertical="center" wrapText="1"/>
    </xf>
    <xf numFmtId="0" fontId="21" fillId="0" borderId="6" xfId="0" applyFont="1" applyFill="1" applyBorder="1" applyAlignment="1" applyProtection="1">
      <alignment horizontal="center" vertical="center" wrapText="1"/>
      <protection locked="0"/>
    </xf>
    <xf numFmtId="0" fontId="21" fillId="0" borderId="6" xfId="0" applyFont="1" applyFill="1" applyBorder="1" applyAlignment="1">
      <alignment horizontal="center" vertical="center" wrapText="1"/>
    </xf>
    <xf numFmtId="0" fontId="22" fillId="0" borderId="7" xfId="0" applyFont="1" applyFill="1" applyBorder="1" applyAlignment="1">
      <alignment horizontal="center"/>
    </xf>
    <xf numFmtId="0" fontId="11" fillId="0" borderId="7" xfId="0" applyFont="1" applyFill="1" applyBorder="1" applyAlignment="1">
      <alignment horizontal="left" vertical="top" wrapText="1"/>
    </xf>
    <xf numFmtId="0" fontId="1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179" fontId="11" fillId="0" borderId="7" xfId="53" applyFont="1" applyFill="1">
      <alignment horizontal="right" vertical="center"/>
    </xf>
    <xf numFmtId="0" fontId="19" fillId="0" borderId="0" xfId="0" applyFont="1" applyFill="1" applyAlignment="1">
      <alignment vertical="top"/>
    </xf>
    <xf numFmtId="0" fontId="19" fillId="0" borderId="0" xfId="0" applyFont="1" applyFill="1" applyAlignment="1">
      <alignment horizontal="right" vertical="center"/>
    </xf>
    <xf numFmtId="0" fontId="19" fillId="0" borderId="0" xfId="0" applyFont="1" applyFill="1" applyAlignment="1">
      <alignment horizontal="right"/>
    </xf>
    <xf numFmtId="0" fontId="19" fillId="0" borderId="2" xfId="0" applyFont="1" applyFill="1" applyBorder="1" applyAlignment="1" applyProtection="1">
      <alignment horizontal="center" vertical="center" wrapText="1"/>
      <protection locked="0"/>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 fillId="0" borderId="0" xfId="0" applyFont="1" applyAlignment="1">
      <alignment horizontal="center" wrapText="1"/>
    </xf>
    <xf numFmtId="0" fontId="23"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0" fontId="2" fillId="0" borderId="0" xfId="0" applyFont="1" applyFill="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0" fontId="4" fillId="0" borderId="14" xfId="0" applyFont="1" applyFill="1" applyBorder="1" applyAlignment="1">
      <alignment horizontal="center" vertical="center"/>
    </xf>
    <xf numFmtId="49" fontId="4" fillId="0" borderId="7" xfId="0" applyNumberFormat="1" applyFont="1" applyFill="1" applyBorder="1" applyAlignment="1">
      <alignment horizontal="center" vertical="center"/>
    </xf>
    <xf numFmtId="181" fontId="25" fillId="0" borderId="19" xfId="0" applyNumberFormat="1" applyFont="1" applyFill="1" applyBorder="1" applyAlignment="1">
      <alignment horizontal="left" vertical="center" shrinkToFit="1"/>
    </xf>
    <xf numFmtId="182" fontId="25" fillId="0" borderId="20" xfId="0" applyNumberFormat="1" applyFont="1" applyFill="1" applyBorder="1" applyAlignment="1">
      <alignment horizontal="left" vertical="center" shrinkToFit="1"/>
    </xf>
    <xf numFmtId="183" fontId="3" fillId="0" borderId="7" xfId="0" applyNumberFormat="1" applyFont="1" applyFill="1" applyBorder="1" applyAlignment="1">
      <alignment horizontal="right" vertical="center"/>
    </xf>
    <xf numFmtId="183" fontId="25" fillId="0" borderId="20" xfId="0" applyNumberFormat="1" applyFont="1" applyFill="1" applyBorder="1" applyAlignment="1">
      <alignment horizontal="right" vertical="center" shrinkToFit="1"/>
    </xf>
    <xf numFmtId="183" fontId="7" fillId="0" borderId="7" xfId="53" applyNumberFormat="1" applyFont="1" applyFill="1">
      <alignment horizontal="righ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9" fontId="7" fillId="0" borderId="7" xfId="53" applyFont="1" applyFill="1">
      <alignment horizontal="right" vertical="center"/>
    </xf>
    <xf numFmtId="0" fontId="26" fillId="0" borderId="0" xfId="0" applyFont="1" applyAlignment="1">
      <alignment horizontal="center" vertical="center"/>
    </xf>
    <xf numFmtId="0" fontId="27"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8" fillId="0" borderId="7" xfId="0" applyFont="1" applyBorder="1" applyAlignment="1">
      <alignment vertical="center"/>
    </xf>
    <xf numFmtId="4" fontId="28" fillId="0" borderId="7" xfId="0" applyNumberFormat="1" applyFont="1" applyBorder="1" applyAlignment="1" applyProtection="1">
      <alignment horizontal="right" vertical="center"/>
      <protection locked="0"/>
    </xf>
    <xf numFmtId="0" fontId="11" fillId="0" borderId="7" xfId="0" applyFont="1" applyFill="1" applyBorder="1" applyAlignment="1">
      <alignment horizontal="left" vertical="center"/>
    </xf>
    <xf numFmtId="183" fontId="8" fillId="0" borderId="24" xfId="0" applyNumberFormat="1" applyFont="1" applyBorder="1" applyAlignment="1">
      <alignment horizontal="right" vertical="center"/>
    </xf>
    <xf numFmtId="0" fontId="7" fillId="0" borderId="7" xfId="0" applyFont="1" applyBorder="1" applyAlignment="1">
      <alignment vertical="center"/>
    </xf>
    <xf numFmtId="183" fontId="8" fillId="0" borderId="23" xfId="0" applyNumberFormat="1" applyFont="1" applyBorder="1" applyAlignment="1">
      <alignment horizontal="right" vertical="center"/>
    </xf>
    <xf numFmtId="0" fontId="3" fillId="0" borderId="7" xfId="0" applyFont="1" applyBorder="1" applyAlignment="1">
      <alignment vertical="center"/>
    </xf>
    <xf numFmtId="4" fontId="28" fillId="0" borderId="7" xfId="0" applyNumberFormat="1" applyFont="1" applyBorder="1" applyAlignment="1">
      <alignment horizontal="right" vertical="center"/>
    </xf>
    <xf numFmtId="0" fontId="7" fillId="0" borderId="7" xfId="0" applyFont="1" applyBorder="1" applyAlignment="1">
      <alignment horizontal="left" vertical="center"/>
    </xf>
    <xf numFmtId="0" fontId="28" fillId="0" borderId="7" xfId="0" applyFont="1" applyBorder="1" applyAlignment="1" applyProtection="1">
      <alignment horizontal="center" vertical="center"/>
      <protection locked="0"/>
    </xf>
    <xf numFmtId="183" fontId="8" fillId="0" borderId="25" xfId="0" applyNumberFormat="1" applyFont="1" applyBorder="1" applyAlignment="1">
      <alignment horizontal="right" vertical="center"/>
    </xf>
    <xf numFmtId="0" fontId="29" fillId="0" borderId="7" xfId="0" applyFont="1" applyFill="1" applyBorder="1" applyAlignment="1">
      <alignment horizontal="center" vertical="center"/>
    </xf>
    <xf numFmtId="182" fontId="0" fillId="0" borderId="0" xfId="0" applyNumberFormat="1"/>
    <xf numFmtId="181" fontId="0" fillId="0" borderId="0" xfId="0" applyNumberFormat="1"/>
    <xf numFmtId="181" fontId="0" fillId="0" borderId="0" xfId="0" applyNumberFormat="1" applyAlignment="1">
      <alignment horizontal="center" vertical="center"/>
    </xf>
    <xf numFmtId="181" fontId="9" fillId="0" borderId="0" xfId="0" applyNumberFormat="1" applyFont="1" applyAlignment="1">
      <alignment horizontal="center" vertical="center"/>
    </xf>
    <xf numFmtId="181" fontId="3" fillId="0" borderId="0" xfId="0" applyNumberFormat="1" applyFont="1" applyAlignment="1" applyProtection="1">
      <alignment horizontal="left" vertical="center" wrapText="1"/>
      <protection locked="0"/>
    </xf>
    <xf numFmtId="181" fontId="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81" fontId="4" fillId="0" borderId="6" xfId="0" applyNumberFormat="1" applyFont="1" applyBorder="1" applyAlignment="1">
      <alignment horizontal="center" vertical="center"/>
    </xf>
    <xf numFmtId="181" fontId="4" fillId="0" borderId="7" xfId="0" applyNumberFormat="1" applyFont="1" applyBorder="1" applyAlignment="1">
      <alignment horizontal="center" vertical="center"/>
    </xf>
    <xf numFmtId="182" fontId="25" fillId="0" borderId="26" xfId="0" applyNumberFormat="1" applyFont="1" applyFill="1" applyBorder="1" applyAlignment="1">
      <alignment horizontal="left" vertical="center" shrinkToFit="1"/>
    </xf>
    <xf numFmtId="183" fontId="3" fillId="0" borderId="27" xfId="0" applyNumberFormat="1" applyFont="1" applyBorder="1" applyAlignment="1">
      <alignment horizontal="right" vertical="center"/>
    </xf>
    <xf numFmtId="183" fontId="25" fillId="0" borderId="27" xfId="0" applyNumberFormat="1" applyFont="1" applyFill="1" applyBorder="1" applyAlignment="1">
      <alignment horizontal="right" vertical="center" shrinkToFit="1"/>
    </xf>
    <xf numFmtId="183" fontId="3" fillId="0" borderId="27" xfId="0" applyNumberFormat="1" applyFont="1" applyBorder="1" applyAlignment="1" applyProtection="1">
      <alignment horizontal="left" vertical="center"/>
      <protection locked="0"/>
    </xf>
    <xf numFmtId="183" fontId="25" fillId="0" borderId="8" xfId="0" applyNumberFormat="1" applyFont="1" applyFill="1" applyBorder="1" applyAlignment="1">
      <alignment horizontal="right" vertical="center" shrinkToFit="1"/>
    </xf>
    <xf numFmtId="183" fontId="3" fillId="0" borderId="27" xfId="0" applyNumberFormat="1" applyFont="1" applyBorder="1" applyAlignment="1" applyProtection="1">
      <alignment horizontal="right" vertical="center"/>
      <protection locked="0"/>
    </xf>
    <xf numFmtId="183" fontId="3" fillId="0" borderId="8" xfId="0" applyNumberFormat="1" applyFont="1" applyBorder="1" applyAlignment="1" applyProtection="1">
      <alignment horizontal="right" vertical="center"/>
      <protection locked="0"/>
    </xf>
    <xf numFmtId="181" fontId="25" fillId="0" borderId="21" xfId="0" applyNumberFormat="1" applyFont="1" applyFill="1" applyBorder="1" applyAlignment="1">
      <alignment horizontal="left" vertical="center" shrinkToFit="1"/>
    </xf>
    <xf numFmtId="182" fontId="25" fillId="0" borderId="0" xfId="0" applyNumberFormat="1" applyFont="1" applyFill="1" applyBorder="1" applyAlignment="1">
      <alignment horizontal="left" vertical="center" shrinkToFit="1"/>
    </xf>
    <xf numFmtId="181" fontId="1" fillId="0" borderId="8" xfId="0" applyNumberFormat="1" applyFont="1" applyBorder="1" applyAlignment="1" applyProtection="1">
      <alignment horizontal="center" vertical="center" wrapText="1"/>
      <protection locked="0"/>
    </xf>
    <xf numFmtId="182" fontId="1" fillId="0" borderId="28" xfId="0" applyNumberFormat="1" applyFont="1" applyBorder="1" applyAlignment="1">
      <alignment horizontal="center" vertical="center" wrapText="1"/>
    </xf>
    <xf numFmtId="0" fontId="19" fillId="0" borderId="0" xfId="57" applyFont="1" applyFill="1" applyBorder="1" applyAlignment="1" applyProtection="1"/>
    <xf numFmtId="183" fontId="0" fillId="0" borderId="8" xfId="0" applyNumberFormat="1" applyBorder="1" applyAlignment="1">
      <alignment horizontal="right" vertical="center"/>
    </xf>
    <xf numFmtId="179" fontId="7"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1" fillId="0" borderId="27" xfId="0" applyFont="1" applyFill="1" applyBorder="1" applyAlignment="1">
      <alignment horizontal="left" vertical="center" wrapText="1"/>
    </xf>
    <xf numFmtId="179" fontId="11" fillId="0" borderId="27" xfId="53" applyBorder="1">
      <alignment horizontal="right" vertical="center"/>
    </xf>
    <xf numFmtId="4" fontId="3" fillId="0" borderId="27" xfId="0" applyNumberFormat="1" applyFont="1" applyBorder="1" applyAlignment="1" applyProtection="1">
      <alignment horizontal="right" vertical="center"/>
      <protection locked="0"/>
    </xf>
    <xf numFmtId="0" fontId="11" fillId="0" borderId="7"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179" fontId="11" fillId="0" borderId="8" xfId="53" applyBorder="1">
      <alignment horizontal="right" vertical="center"/>
    </xf>
    <xf numFmtId="4" fontId="3" fillId="0" borderId="8" xfId="0" applyNumberFormat="1" applyFont="1" applyBorder="1" applyAlignment="1" applyProtection="1">
      <alignment horizontal="right" vertical="center"/>
      <protection locked="0"/>
    </xf>
    <xf numFmtId="0" fontId="11" fillId="0" borderId="7" xfId="0" applyNumberFormat="1" applyFont="1" applyFill="1" applyBorder="1" applyAlignment="1">
      <alignment horizontal="left" vertical="center" wrapText="1" indent="1"/>
    </xf>
    <xf numFmtId="0" fontId="0" fillId="0" borderId="8" xfId="0" applyBorder="1"/>
    <xf numFmtId="0" fontId="11" fillId="0" borderId="8" xfId="0" applyFont="1" applyFill="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9" fillId="0" borderId="0" xfId="0" applyFont="1" applyAlignment="1">
      <alignment horizontal="center" vertical="top"/>
    </xf>
    <xf numFmtId="0" fontId="3" fillId="0" borderId="7" xfId="0" applyFont="1" applyBorder="1" applyAlignment="1">
      <alignment horizontal="left" vertical="center"/>
    </xf>
    <xf numFmtId="0" fontId="3" fillId="0" borderId="6" xfId="0" applyFont="1" applyBorder="1" applyAlignment="1">
      <alignment horizontal="left" vertical="center"/>
    </xf>
    <xf numFmtId="0" fontId="28" fillId="0" borderId="6" xfId="0" applyFont="1" applyBorder="1" applyAlignment="1">
      <alignment horizontal="center" vertical="center"/>
    </xf>
    <xf numFmtId="4" fontId="28" fillId="0" borderId="0" xfId="0" applyNumberFormat="1" applyFont="1" applyAlignment="1">
      <alignment horizontal="right" vertical="center"/>
    </xf>
    <xf numFmtId="0" fontId="28" fillId="0" borderId="7" xfId="0" applyFont="1" applyBorder="1" applyAlignment="1">
      <alignment horizontal="center"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179" fontId="28" fillId="0" borderId="7" xfId="0" applyNumberFormat="1" applyFont="1" applyBorder="1" applyAlignment="1">
      <alignment horizontal="right" vertical="center"/>
    </xf>
    <xf numFmtId="0" fontId="7" fillId="0" borderId="6" xfId="0" applyFont="1" applyBorder="1" applyAlignment="1">
      <alignment horizontal="left" vertical="center"/>
    </xf>
    <xf numFmtId="0" fontId="28"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4"/>
  <sheetViews>
    <sheetView showZeros="0" workbookViewId="0">
      <pane ySplit="1" topLeftCell="A3" activePane="bottomLeft" state="frozen"/>
      <selection/>
      <selection pane="bottomLeft" activeCell="B37" sqref="B37"/>
    </sheetView>
  </sheetViews>
  <sheetFormatPr defaultColWidth="8" defaultRowHeight="14.25" customHeight="1" outlineLevelCol="3"/>
  <cols>
    <col min="1" max="1" width="39.55" customWidth="1"/>
    <col min="2" max="2" width="46.3333333333333" customWidth="1"/>
    <col min="3" max="3" width="40.4416666666667" customWidth="1"/>
    <col min="4" max="4" width="36.875" customWidth="1"/>
    <col min="5" max="5" width="12.625" style="141"/>
    <col min="6" max="7" width="8" style="141"/>
  </cols>
  <sheetData>
    <row r="1" customHeight="1" spans="1:4">
      <c r="A1" s="1"/>
      <c r="B1" s="1"/>
      <c r="C1" s="1"/>
      <c r="D1" s="1"/>
    </row>
    <row r="2" ht="11.95" customHeight="1" spans="4:4">
      <c r="D2" s="113" t="s">
        <v>0</v>
      </c>
    </row>
    <row r="3" ht="36" customHeight="1" spans="1:4">
      <c r="A3" s="51" t="s">
        <v>1</v>
      </c>
      <c r="B3" s="293"/>
      <c r="C3" s="293"/>
      <c r="D3" s="293"/>
    </row>
    <row r="4" ht="20.95" customHeight="1" spans="1:4">
      <c r="A4" s="101" t="s">
        <v>2</v>
      </c>
      <c r="B4" s="226"/>
      <c r="C4" s="226"/>
      <c r="D4" s="112"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294" t="s">
        <v>9</v>
      </c>
      <c r="B8" s="50">
        <v>20461415.59</v>
      </c>
      <c r="C8" s="230" t="str">
        <f>"一"&amp;"、"&amp;"一般公共服务支出"</f>
        <v>一、一般公共服务支出</v>
      </c>
      <c r="D8" s="231">
        <v>6748478.11</v>
      </c>
    </row>
    <row r="9" ht="25.4" customHeight="1" spans="1:4">
      <c r="A9" s="294" t="s">
        <v>10</v>
      </c>
      <c r="B9" s="50">
        <v>1150876.35</v>
      </c>
      <c r="C9" s="230" t="str">
        <f>"二"&amp;"、"&amp;"文化旅游体育与传媒支出"</f>
        <v>二、文化旅游体育与传媒支出</v>
      </c>
      <c r="D9" s="233">
        <v>1800</v>
      </c>
    </row>
    <row r="10" ht="25.4" customHeight="1" spans="1:4">
      <c r="A10" s="294" t="s">
        <v>11</v>
      </c>
      <c r="B10" s="50"/>
      <c r="C10" s="230" t="str">
        <f>"三"&amp;"、"&amp;"社会保障和就业支出"</f>
        <v>三、社会保障和就业支出</v>
      </c>
      <c r="D10" s="233">
        <v>1225631.7</v>
      </c>
    </row>
    <row r="11" ht="25.4" customHeight="1" spans="1:4">
      <c r="A11" s="294" t="s">
        <v>12</v>
      </c>
      <c r="B11" s="50"/>
      <c r="C11" s="230" t="str">
        <f>"四"&amp;"、"&amp;"卫生健康支出"</f>
        <v>四、卫生健康支出</v>
      </c>
      <c r="D11" s="233">
        <v>766108.72</v>
      </c>
    </row>
    <row r="12" ht="25.4" customHeight="1" spans="1:4">
      <c r="A12" s="294" t="s">
        <v>13</v>
      </c>
      <c r="B12" s="50">
        <v>81331.21</v>
      </c>
      <c r="C12" s="230" t="str">
        <f>"五"&amp;"、"&amp;"城乡社区支出"</f>
        <v>五、城乡社区支出</v>
      </c>
      <c r="D12" s="233">
        <v>594150.16</v>
      </c>
    </row>
    <row r="13" ht="25.4" customHeight="1" spans="1:4">
      <c r="A13" s="294" t="s">
        <v>14</v>
      </c>
      <c r="B13" s="50"/>
      <c r="C13" s="230" t="str">
        <f>"六"&amp;"、"&amp;"农林水支出"</f>
        <v>六、农林水支出</v>
      </c>
      <c r="D13" s="233">
        <v>9256919.11</v>
      </c>
    </row>
    <row r="14" ht="25.4" customHeight="1" spans="1:4">
      <c r="A14" s="294" t="s">
        <v>15</v>
      </c>
      <c r="B14" s="50"/>
      <c r="C14" s="230" t="s">
        <v>16</v>
      </c>
      <c r="D14" s="233">
        <v>499700</v>
      </c>
    </row>
    <row r="15" ht="25.4" customHeight="1" spans="1:4">
      <c r="A15" s="294" t="s">
        <v>17</v>
      </c>
      <c r="B15" s="50"/>
      <c r="C15" s="230" t="str">
        <f>"八"&amp;"、"&amp;"资源勘探工业信息等支出"</f>
        <v>八、资源勘探工业信息等支出</v>
      </c>
      <c r="D15" s="233">
        <v>10000</v>
      </c>
    </row>
    <row r="16" ht="25.4" customHeight="1" spans="1:4">
      <c r="A16" s="295" t="s">
        <v>18</v>
      </c>
      <c r="B16" s="50"/>
      <c r="C16" s="230" t="str">
        <f>"九"&amp;"、"&amp;"自然资源海洋气象等支出"</f>
        <v>九、自然资源海洋气象等支出</v>
      </c>
      <c r="D16" s="233">
        <v>57903</v>
      </c>
    </row>
    <row r="17" ht="25.4" customHeight="1" spans="1:4">
      <c r="A17" s="295" t="s">
        <v>19</v>
      </c>
      <c r="B17" s="50">
        <v>81331.21</v>
      </c>
      <c r="C17" s="230" t="str">
        <f>"十"&amp;"、"&amp;"住房保障支出"</f>
        <v>十、住房保障支出</v>
      </c>
      <c r="D17" s="233">
        <v>1312056</v>
      </c>
    </row>
    <row r="18" ht="25.4" customHeight="1" spans="1:4">
      <c r="A18" s="296"/>
      <c r="B18" s="297"/>
      <c r="C18" s="230" t="s">
        <v>20</v>
      </c>
      <c r="D18" s="233">
        <v>70000</v>
      </c>
    </row>
    <row r="19" ht="25.4" customHeight="1" spans="1:4">
      <c r="A19" s="296"/>
      <c r="B19" s="235"/>
      <c r="C19" s="230" t="s">
        <v>21</v>
      </c>
      <c r="D19" s="238">
        <v>1150876.35</v>
      </c>
    </row>
    <row r="20" ht="25.4" customHeight="1" spans="1:4">
      <c r="A20" s="296" t="s">
        <v>22</v>
      </c>
      <c r="B20" s="235">
        <f>B8+B17+B9</f>
        <v>21693623.15</v>
      </c>
      <c r="C20" s="298" t="s">
        <v>23</v>
      </c>
      <c r="D20" s="235">
        <f>SUM(D8:D19)</f>
        <v>21693623.15</v>
      </c>
    </row>
    <row r="21" ht="25.4" customHeight="1" spans="1:4">
      <c r="A21" s="299" t="s">
        <v>24</v>
      </c>
      <c r="B21" s="235"/>
      <c r="C21" s="300" t="s">
        <v>25</v>
      </c>
      <c r="D21" s="301"/>
    </row>
    <row r="22" ht="25.4" customHeight="1" spans="1:4">
      <c r="A22" s="302" t="s">
        <v>26</v>
      </c>
      <c r="B22" s="207"/>
      <c r="C22" s="236" t="s">
        <v>26</v>
      </c>
      <c r="D22" s="99"/>
    </row>
    <row r="23" ht="25.4" customHeight="1" spans="1:4">
      <c r="A23" s="302" t="s">
        <v>27</v>
      </c>
      <c r="B23" s="207"/>
      <c r="C23" s="236" t="s">
        <v>28</v>
      </c>
      <c r="D23" s="99"/>
    </row>
    <row r="24" ht="25.4" customHeight="1" spans="1:4">
      <c r="A24" s="303" t="s">
        <v>29</v>
      </c>
      <c r="B24" s="235">
        <v>21693623.15</v>
      </c>
      <c r="C24" s="298" t="s">
        <v>30</v>
      </c>
      <c r="D24" s="229">
        <v>21693623.15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1"/>
  <sheetViews>
    <sheetView showZeros="0" tabSelected="1" workbookViewId="0">
      <pane ySplit="1" topLeftCell="A2" activePane="bottomLeft" state="frozen"/>
      <selection/>
      <selection pane="bottomLeft" activeCell="D17" sqref="D17"/>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61" t="s">
        <v>607</v>
      </c>
    </row>
    <row r="3" ht="28.5" customHeight="1" spans="1:6">
      <c r="A3" s="29" t="s">
        <v>608</v>
      </c>
      <c r="B3" s="29"/>
      <c r="C3" s="29"/>
      <c r="D3" s="29"/>
      <c r="E3" s="29"/>
      <c r="F3" s="29"/>
    </row>
    <row r="4" ht="15.05" customHeight="1" spans="1:6">
      <c r="A4" s="114" t="str">
        <f>'部门财务收支预算总表01-1'!A4</f>
        <v>单位名称：新平彝族傣族自治县平掌乡人民政府</v>
      </c>
      <c r="B4" s="114"/>
      <c r="C4" s="115"/>
      <c r="D4" s="64"/>
      <c r="E4" s="64"/>
      <c r="F4" s="116" t="s">
        <v>3</v>
      </c>
    </row>
    <row r="5" ht="18.85" customHeight="1" spans="1:6">
      <c r="A5" s="10" t="s">
        <v>170</v>
      </c>
      <c r="B5" s="10" t="s">
        <v>56</v>
      </c>
      <c r="C5" s="10" t="s">
        <v>57</v>
      </c>
      <c r="D5" s="16" t="s">
        <v>609</v>
      </c>
      <c r="E5" s="69"/>
      <c r="F5" s="69"/>
    </row>
    <row r="6" ht="29.95" customHeight="1" spans="1:6">
      <c r="A6" s="19"/>
      <c r="B6" s="19"/>
      <c r="C6" s="19"/>
      <c r="D6" s="16" t="s">
        <v>35</v>
      </c>
      <c r="E6" s="69" t="s">
        <v>65</v>
      </c>
      <c r="F6" s="69" t="s">
        <v>66</v>
      </c>
    </row>
    <row r="7" ht="16.55" customHeight="1" spans="1:6">
      <c r="A7" s="69">
        <v>1</v>
      </c>
      <c r="B7" s="69">
        <v>2</v>
      </c>
      <c r="C7" s="69">
        <v>3</v>
      </c>
      <c r="D7" s="69">
        <v>4</v>
      </c>
      <c r="E7" s="69">
        <v>5</v>
      </c>
      <c r="F7" s="69">
        <v>6</v>
      </c>
    </row>
    <row r="8" ht="20.3" customHeight="1" spans="1:6">
      <c r="A8" s="117" t="s">
        <v>51</v>
      </c>
      <c r="B8" s="118">
        <v>229</v>
      </c>
      <c r="C8" s="119" t="s">
        <v>64</v>
      </c>
      <c r="D8" s="120">
        <v>1150876.35</v>
      </c>
      <c r="E8" s="23"/>
      <c r="F8" s="120">
        <v>1150876.35</v>
      </c>
    </row>
    <row r="9" ht="17.2" customHeight="1" spans="1:6">
      <c r="A9" s="121" t="s">
        <v>51</v>
      </c>
      <c r="B9" s="118">
        <v>22960</v>
      </c>
      <c r="C9" s="119" t="s">
        <v>136</v>
      </c>
      <c r="D9" s="120">
        <v>1150876.35</v>
      </c>
      <c r="E9" s="23"/>
      <c r="F9" s="120">
        <v>1150876.35</v>
      </c>
    </row>
    <row r="10" ht="17.2" customHeight="1" spans="1:6">
      <c r="A10" s="121" t="s">
        <v>51</v>
      </c>
      <c r="B10" s="122">
        <v>2296099</v>
      </c>
      <c r="C10" s="123" t="s">
        <v>137</v>
      </c>
      <c r="D10" s="124">
        <v>1150876.35</v>
      </c>
      <c r="E10" s="125"/>
      <c r="F10" s="124">
        <v>1150876.35</v>
      </c>
    </row>
    <row r="11" ht="17.2" customHeight="1" spans="1:6">
      <c r="A11" s="126" t="s">
        <v>138</v>
      </c>
      <c r="B11" s="127"/>
      <c r="C11" s="127"/>
      <c r="D11" s="128">
        <v>1150876.35</v>
      </c>
      <c r="E11" s="129"/>
      <c r="F11" s="130">
        <v>1150876.35</v>
      </c>
    </row>
  </sheetData>
  <mergeCells count="7">
    <mergeCell ref="A3:F3"/>
    <mergeCell ref="A4:B4"/>
    <mergeCell ref="D5:F5"/>
    <mergeCell ref="A11:C11"/>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19"/>
  <sheetViews>
    <sheetView showZeros="0" workbookViewId="0">
      <pane ySplit="1" topLeftCell="A2" activePane="bottomLeft" state="frozen"/>
      <selection/>
      <selection pane="bottomLeft" activeCell="C13" sqref="C13"/>
    </sheetView>
  </sheetViews>
  <sheetFormatPr defaultColWidth="9.10833333333333" defaultRowHeight="14.25" customHeight="1"/>
  <cols>
    <col min="1" max="1" width="39.1083333333333" customWidth="1"/>
    <col min="2" max="2" width="33.25"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60"/>
      <c r="P2" s="60"/>
      <c r="Q2" s="112" t="s">
        <v>610</v>
      </c>
    </row>
    <row r="3" ht="27.85" customHeight="1" spans="1:17">
      <c r="A3" s="62" t="s">
        <v>611</v>
      </c>
      <c r="B3" s="29"/>
      <c r="C3" s="29"/>
      <c r="D3" s="29"/>
      <c r="E3" s="29"/>
      <c r="F3" s="29"/>
      <c r="G3" s="29"/>
      <c r="H3" s="29"/>
      <c r="I3" s="29"/>
      <c r="J3" s="29"/>
      <c r="K3" s="52"/>
      <c r="L3" s="29"/>
      <c r="M3" s="29"/>
      <c r="N3" s="29"/>
      <c r="O3" s="52"/>
      <c r="P3" s="52"/>
      <c r="Q3" s="29"/>
    </row>
    <row r="4" ht="18.85" customHeight="1" spans="1:17">
      <c r="A4" s="101" t="str">
        <f>'部门财务收支预算总表01-1'!A4</f>
        <v>单位名称：新平彝族傣族自治县平掌乡人民政府</v>
      </c>
      <c r="B4" s="7"/>
      <c r="C4" s="7"/>
      <c r="D4" s="7"/>
      <c r="E4" s="7"/>
      <c r="F4" s="7"/>
      <c r="G4" s="7"/>
      <c r="H4" s="7"/>
      <c r="I4" s="7"/>
      <c r="J4" s="7"/>
      <c r="O4" s="70"/>
      <c r="P4" s="70"/>
      <c r="Q4" s="113" t="s">
        <v>161</v>
      </c>
    </row>
    <row r="5" ht="15.75" customHeight="1" spans="1:17">
      <c r="A5" s="10" t="s">
        <v>612</v>
      </c>
      <c r="B5" s="76" t="s">
        <v>613</v>
      </c>
      <c r="C5" s="76" t="s">
        <v>614</v>
      </c>
      <c r="D5" s="76" t="s">
        <v>615</v>
      </c>
      <c r="E5" s="76" t="s">
        <v>616</v>
      </c>
      <c r="F5" s="76" t="s">
        <v>617</v>
      </c>
      <c r="G5" s="77" t="s">
        <v>177</v>
      </c>
      <c r="H5" s="77"/>
      <c r="I5" s="77"/>
      <c r="J5" s="77"/>
      <c r="K5" s="78"/>
      <c r="L5" s="77"/>
      <c r="M5" s="77"/>
      <c r="N5" s="77"/>
      <c r="O5" s="93"/>
      <c r="P5" s="78"/>
      <c r="Q5" s="94"/>
    </row>
    <row r="6" ht="17.2" customHeight="1" spans="1:17">
      <c r="A6" s="15"/>
      <c r="B6" s="79"/>
      <c r="C6" s="79"/>
      <c r="D6" s="79"/>
      <c r="E6" s="79"/>
      <c r="F6" s="79"/>
      <c r="G6" s="79" t="s">
        <v>35</v>
      </c>
      <c r="H6" s="79" t="s">
        <v>38</v>
      </c>
      <c r="I6" s="79" t="s">
        <v>618</v>
      </c>
      <c r="J6" s="79" t="s">
        <v>619</v>
      </c>
      <c r="K6" s="80" t="s">
        <v>620</v>
      </c>
      <c r="L6" s="95" t="s">
        <v>621</v>
      </c>
      <c r="M6" s="95"/>
      <c r="N6" s="95"/>
      <c r="O6" s="96"/>
      <c r="P6" s="97"/>
      <c r="Q6" s="81"/>
    </row>
    <row r="7" ht="54" customHeight="1" spans="1:17">
      <c r="A7" s="18"/>
      <c r="B7" s="81"/>
      <c r="C7" s="81"/>
      <c r="D7" s="81"/>
      <c r="E7" s="81"/>
      <c r="F7" s="81"/>
      <c r="G7" s="81"/>
      <c r="H7" s="81" t="s">
        <v>37</v>
      </c>
      <c r="I7" s="81"/>
      <c r="J7" s="81"/>
      <c r="K7" s="82"/>
      <c r="L7" s="81" t="s">
        <v>37</v>
      </c>
      <c r="M7" s="81" t="s">
        <v>48</v>
      </c>
      <c r="N7" s="81" t="s">
        <v>184</v>
      </c>
      <c r="O7" s="98" t="s">
        <v>44</v>
      </c>
      <c r="P7" s="82" t="s">
        <v>45</v>
      </c>
      <c r="Q7" s="81" t="s">
        <v>46</v>
      </c>
    </row>
    <row r="8" ht="15.05" customHeight="1" spans="1:17">
      <c r="A8" s="19">
        <v>1</v>
      </c>
      <c r="B8" s="102">
        <v>2</v>
      </c>
      <c r="C8" s="102">
        <v>3</v>
      </c>
      <c r="D8" s="102">
        <v>4</v>
      </c>
      <c r="E8" s="102">
        <v>5</v>
      </c>
      <c r="F8" s="102">
        <v>6</v>
      </c>
      <c r="G8" s="103">
        <v>7</v>
      </c>
      <c r="H8" s="103">
        <v>8</v>
      </c>
      <c r="I8" s="103">
        <v>9</v>
      </c>
      <c r="J8" s="103">
        <v>10</v>
      </c>
      <c r="K8" s="103">
        <v>11</v>
      </c>
      <c r="L8" s="103">
        <v>12</v>
      </c>
      <c r="M8" s="103">
        <v>13</v>
      </c>
      <c r="N8" s="103">
        <v>14</v>
      </c>
      <c r="O8" s="103">
        <v>15</v>
      </c>
      <c r="P8" s="103">
        <v>16</v>
      </c>
      <c r="Q8" s="103">
        <v>17</v>
      </c>
    </row>
    <row r="9" s="100" customFormat="1" ht="20.25" customHeight="1" spans="1:17">
      <c r="A9" s="104" t="s">
        <v>51</v>
      </c>
      <c r="B9" s="104"/>
      <c r="C9" s="104"/>
      <c r="E9" s="105"/>
      <c r="F9" s="105">
        <v>261550</v>
      </c>
      <c r="G9" s="105">
        <v>261550</v>
      </c>
      <c r="H9" s="106">
        <v>261550</v>
      </c>
      <c r="I9" s="106"/>
      <c r="J9" s="106"/>
      <c r="K9" s="106"/>
      <c r="L9" s="106"/>
      <c r="M9" s="105"/>
      <c r="N9" s="106"/>
      <c r="O9" s="106"/>
      <c r="P9" s="105"/>
      <c r="Q9" s="105">
        <v>261550</v>
      </c>
    </row>
    <row r="10" ht="20.95" customHeight="1" spans="1:17">
      <c r="A10" s="104" t="str">
        <f>"        "&amp;"一般公用运转经费"</f>
        <v>        一般公用运转经费</v>
      </c>
      <c r="B10" s="107" t="s">
        <v>622</v>
      </c>
      <c r="C10" s="104" t="str">
        <f>"A05010301"&amp;"  "&amp;"办公椅"</f>
        <v>A05010301  办公椅</v>
      </c>
      <c r="D10" s="108" t="s">
        <v>545</v>
      </c>
      <c r="E10" s="109">
        <v>8</v>
      </c>
      <c r="F10" s="106">
        <v>3200</v>
      </c>
      <c r="G10" s="106">
        <v>3200</v>
      </c>
      <c r="H10" s="106">
        <v>3200</v>
      </c>
      <c r="I10" s="23"/>
      <c r="J10" s="23"/>
      <c r="K10" s="23"/>
      <c r="L10" s="23"/>
      <c r="M10" s="23"/>
      <c r="N10" s="23"/>
      <c r="O10" s="23"/>
      <c r="P10" s="23"/>
      <c r="Q10" s="23"/>
    </row>
    <row r="11" ht="20.95" customHeight="1" spans="1:17">
      <c r="A11" s="104"/>
      <c r="B11" s="110" t="s">
        <v>623</v>
      </c>
      <c r="C11" s="104" t="str">
        <f t="shared" ref="C11:C14" si="0">"A05040101"&amp;"  "&amp;"复印纸"</f>
        <v>A05040101  复印纸</v>
      </c>
      <c r="D11" s="108" t="s">
        <v>624</v>
      </c>
      <c r="E11" s="109">
        <v>20</v>
      </c>
      <c r="F11" s="106">
        <v>3400</v>
      </c>
      <c r="G11" s="106">
        <v>3400</v>
      </c>
      <c r="H11" s="106">
        <v>3400</v>
      </c>
      <c r="I11" s="23"/>
      <c r="J11" s="23"/>
      <c r="K11" s="23"/>
      <c r="L11" s="23"/>
      <c r="M11" s="23"/>
      <c r="N11" s="23"/>
      <c r="O11" s="23"/>
      <c r="P11" s="23"/>
      <c r="Q11" s="23"/>
    </row>
    <row r="12" ht="20.95" customHeight="1" spans="1:17">
      <c r="A12" s="104"/>
      <c r="B12" s="110" t="s">
        <v>625</v>
      </c>
      <c r="C12" s="104" t="str">
        <f t="shared" si="0"/>
        <v>A05040101  复印纸</v>
      </c>
      <c r="D12" s="108" t="s">
        <v>624</v>
      </c>
      <c r="E12" s="109">
        <v>100</v>
      </c>
      <c r="F12" s="106">
        <v>17000</v>
      </c>
      <c r="G12" s="106">
        <v>17000</v>
      </c>
      <c r="H12" s="106">
        <v>17000</v>
      </c>
      <c r="I12" s="23"/>
      <c r="J12" s="23"/>
      <c r="K12" s="23"/>
      <c r="L12" s="23"/>
      <c r="M12" s="23"/>
      <c r="N12" s="23"/>
      <c r="O12" s="23"/>
      <c r="P12" s="23"/>
      <c r="Q12" s="23"/>
    </row>
    <row r="13" ht="20.95" customHeight="1" spans="1:17">
      <c r="A13" s="104"/>
      <c r="B13" s="110" t="s">
        <v>626</v>
      </c>
      <c r="C13" s="104" t="str">
        <f t="shared" si="0"/>
        <v>A05040101  复印纸</v>
      </c>
      <c r="D13" s="108" t="s">
        <v>624</v>
      </c>
      <c r="E13" s="109">
        <v>60</v>
      </c>
      <c r="F13" s="106">
        <v>10200</v>
      </c>
      <c r="G13" s="106">
        <v>10200</v>
      </c>
      <c r="H13" s="106">
        <v>10200</v>
      </c>
      <c r="I13" s="23"/>
      <c r="J13" s="23"/>
      <c r="K13" s="23"/>
      <c r="L13" s="23"/>
      <c r="M13" s="23"/>
      <c r="N13" s="23"/>
      <c r="O13" s="23"/>
      <c r="P13" s="23"/>
      <c r="Q13" s="23"/>
    </row>
    <row r="14" ht="20.95" customHeight="1" spans="1:17">
      <c r="A14" s="104"/>
      <c r="B14" s="110" t="s">
        <v>627</v>
      </c>
      <c r="C14" s="104" t="str">
        <f t="shared" si="0"/>
        <v>A05040101  复印纸</v>
      </c>
      <c r="D14" s="108" t="s">
        <v>624</v>
      </c>
      <c r="E14" s="109">
        <v>35</v>
      </c>
      <c r="F14" s="106">
        <v>5950</v>
      </c>
      <c r="G14" s="106">
        <v>5950</v>
      </c>
      <c r="H14" s="106">
        <v>5950</v>
      </c>
      <c r="I14" s="23"/>
      <c r="J14" s="23"/>
      <c r="K14" s="23"/>
      <c r="L14" s="23"/>
      <c r="M14" s="23"/>
      <c r="N14" s="23"/>
      <c r="O14" s="23"/>
      <c r="P14" s="23"/>
      <c r="Q14" s="23"/>
    </row>
    <row r="15" ht="20.95" customHeight="1" spans="1:17">
      <c r="A15" s="104"/>
      <c r="B15" s="110" t="s">
        <v>628</v>
      </c>
      <c r="C15" s="104" t="str">
        <f>"A05010502"&amp;"  "&amp;"文件柜"</f>
        <v>A05010502  文件柜</v>
      </c>
      <c r="D15" s="108" t="s">
        <v>458</v>
      </c>
      <c r="E15" s="109">
        <v>1</v>
      </c>
      <c r="F15" s="106">
        <v>800</v>
      </c>
      <c r="G15" s="106">
        <v>800</v>
      </c>
      <c r="H15" s="106">
        <v>800</v>
      </c>
      <c r="I15" s="23"/>
      <c r="J15" s="23"/>
      <c r="K15" s="23"/>
      <c r="L15" s="23"/>
      <c r="M15" s="23"/>
      <c r="N15" s="23"/>
      <c r="O15" s="23"/>
      <c r="P15" s="23"/>
      <c r="Q15" s="23"/>
    </row>
    <row r="16" ht="20.95" customHeight="1" spans="1:17">
      <c r="A16" s="104" t="str">
        <f>"        "&amp;"公务用车运维经费"</f>
        <v>        公务用车运维经费</v>
      </c>
      <c r="B16" s="110" t="s">
        <v>629</v>
      </c>
      <c r="C16" s="104" t="str">
        <f>"A07070101"&amp;"  "&amp;"汽油"</f>
        <v>A07070101  汽油</v>
      </c>
      <c r="D16" s="108" t="s">
        <v>630</v>
      </c>
      <c r="E16" s="109">
        <v>1</v>
      </c>
      <c r="F16" s="106">
        <v>102294</v>
      </c>
      <c r="G16" s="106">
        <v>102294</v>
      </c>
      <c r="H16" s="106">
        <v>102294</v>
      </c>
      <c r="I16" s="23"/>
      <c r="J16" s="23"/>
      <c r="K16" s="23"/>
      <c r="L16" s="23"/>
      <c r="M16" s="23"/>
      <c r="N16" s="23"/>
      <c r="O16" s="23"/>
      <c r="P16" s="23"/>
      <c r="Q16" s="23"/>
    </row>
    <row r="17" ht="20.95" customHeight="1" spans="1:17">
      <c r="A17" s="104"/>
      <c r="B17" s="110" t="s">
        <v>631</v>
      </c>
      <c r="C17" s="104" t="str">
        <f>"C23120301"&amp;"  "&amp;"车辆维修和保养服务"</f>
        <v>C23120301  车辆维修和保养服务</v>
      </c>
      <c r="D17" s="108" t="s">
        <v>630</v>
      </c>
      <c r="E17" s="109">
        <v>1</v>
      </c>
      <c r="F17" s="106">
        <v>102294</v>
      </c>
      <c r="G17" s="106">
        <v>102294</v>
      </c>
      <c r="H17" s="106">
        <v>102294</v>
      </c>
      <c r="I17" s="23"/>
      <c r="J17" s="23"/>
      <c r="K17" s="23"/>
      <c r="L17" s="23"/>
      <c r="M17" s="23"/>
      <c r="N17" s="23"/>
      <c r="O17" s="23"/>
      <c r="P17" s="23"/>
      <c r="Q17" s="23"/>
    </row>
    <row r="18" ht="20.95" customHeight="1" spans="1:17">
      <c r="A18" s="104"/>
      <c r="B18" s="110" t="s">
        <v>632</v>
      </c>
      <c r="C18" s="104" t="str">
        <f>"C1804010201"&amp;"  "&amp;"机动车保险服务"</f>
        <v>C1804010201  机动车保险服务</v>
      </c>
      <c r="D18" s="108" t="s">
        <v>630</v>
      </c>
      <c r="E18" s="109">
        <v>1</v>
      </c>
      <c r="F18" s="106">
        <v>16412</v>
      </c>
      <c r="G18" s="106">
        <v>16412</v>
      </c>
      <c r="H18" s="106">
        <v>16412</v>
      </c>
      <c r="I18" s="23"/>
      <c r="J18" s="23"/>
      <c r="K18" s="23"/>
      <c r="L18" s="23"/>
      <c r="M18" s="23"/>
      <c r="N18" s="23"/>
      <c r="O18" s="23"/>
      <c r="P18" s="23"/>
      <c r="Q18" s="23"/>
    </row>
    <row r="19" ht="20.95" customHeight="1" spans="1:17">
      <c r="A19" s="86" t="s">
        <v>138</v>
      </c>
      <c r="B19" s="87"/>
      <c r="C19" s="87"/>
      <c r="D19" s="87"/>
      <c r="E19" s="111"/>
      <c r="F19" s="23">
        <v>261550</v>
      </c>
      <c r="G19" s="23">
        <v>261550</v>
      </c>
      <c r="H19" s="23">
        <v>261550</v>
      </c>
      <c r="I19" s="23"/>
      <c r="J19" s="23"/>
      <c r="K19" s="23"/>
      <c r="L19" s="23"/>
      <c r="M19" s="23"/>
      <c r="N19" s="23"/>
      <c r="O19" s="23"/>
      <c r="P19" s="23"/>
      <c r="Q19" s="23"/>
    </row>
  </sheetData>
  <mergeCells count="16">
    <mergeCell ref="A3:Q3"/>
    <mergeCell ref="A4:F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pane ySplit="1" topLeftCell="A2" activePane="bottomLeft" state="frozen"/>
      <selection/>
      <selection pane="bottomLeft" activeCell="F18" sqref="F1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2"/>
      <c r="B2" s="72"/>
      <c r="C2" s="72"/>
      <c r="D2" s="72"/>
      <c r="E2" s="72"/>
      <c r="F2" s="72"/>
      <c r="G2" s="72"/>
      <c r="H2" s="73"/>
      <c r="I2" s="72"/>
      <c r="J2" s="72"/>
      <c r="K2" s="72"/>
      <c r="L2" s="60"/>
      <c r="M2" s="89"/>
      <c r="N2" s="90" t="s">
        <v>633</v>
      </c>
    </row>
    <row r="3" ht="27.85" customHeight="1" spans="1:14">
      <c r="A3" s="62" t="s">
        <v>634</v>
      </c>
      <c r="B3" s="74"/>
      <c r="C3" s="74"/>
      <c r="D3" s="74"/>
      <c r="E3" s="74"/>
      <c r="F3" s="74"/>
      <c r="G3" s="74"/>
      <c r="H3" s="75"/>
      <c r="I3" s="74"/>
      <c r="J3" s="74"/>
      <c r="K3" s="74"/>
      <c r="L3" s="52"/>
      <c r="M3" s="75"/>
      <c r="N3" s="74"/>
    </row>
    <row r="4" ht="18.85" customHeight="1" spans="1:14">
      <c r="A4" s="63" t="str">
        <f>'部门财务收支预算总表01-1'!A4</f>
        <v>单位名称：新平彝族傣族自治县平掌乡人民政府</v>
      </c>
      <c r="B4" s="64"/>
      <c r="C4" s="64"/>
      <c r="D4" s="64"/>
      <c r="E4" s="64"/>
      <c r="F4" s="64"/>
      <c r="G4" s="64"/>
      <c r="H4" s="73"/>
      <c r="I4" s="72"/>
      <c r="J4" s="72"/>
      <c r="K4" s="72"/>
      <c r="L4" s="70"/>
      <c r="M4" s="91"/>
      <c r="N4" s="92" t="s">
        <v>161</v>
      </c>
    </row>
    <row r="5" ht="15.75" customHeight="1" spans="1:14">
      <c r="A5" s="10" t="s">
        <v>612</v>
      </c>
      <c r="B5" s="76" t="s">
        <v>635</v>
      </c>
      <c r="C5" s="76" t="s">
        <v>636</v>
      </c>
      <c r="D5" s="77" t="s">
        <v>177</v>
      </c>
      <c r="E5" s="77"/>
      <c r="F5" s="77"/>
      <c r="G5" s="77"/>
      <c r="H5" s="78"/>
      <c r="I5" s="77"/>
      <c r="J5" s="77"/>
      <c r="K5" s="77"/>
      <c r="L5" s="93"/>
      <c r="M5" s="78"/>
      <c r="N5" s="94"/>
    </row>
    <row r="6" ht="17.2" customHeight="1" spans="1:14">
      <c r="A6" s="15"/>
      <c r="B6" s="79"/>
      <c r="C6" s="79"/>
      <c r="D6" s="79" t="s">
        <v>35</v>
      </c>
      <c r="E6" s="79" t="s">
        <v>38</v>
      </c>
      <c r="F6" s="79" t="s">
        <v>618</v>
      </c>
      <c r="G6" s="79" t="s">
        <v>619</v>
      </c>
      <c r="H6" s="80" t="s">
        <v>620</v>
      </c>
      <c r="I6" s="95" t="s">
        <v>621</v>
      </c>
      <c r="J6" s="95"/>
      <c r="K6" s="95"/>
      <c r="L6" s="96"/>
      <c r="M6" s="97"/>
      <c r="N6" s="81"/>
    </row>
    <row r="7" ht="54" customHeight="1" spans="1:14">
      <c r="A7" s="18"/>
      <c r="B7" s="81"/>
      <c r="C7" s="81"/>
      <c r="D7" s="81"/>
      <c r="E7" s="81"/>
      <c r="F7" s="81"/>
      <c r="G7" s="81"/>
      <c r="H7" s="82"/>
      <c r="I7" s="81" t="s">
        <v>37</v>
      </c>
      <c r="J7" s="81" t="s">
        <v>48</v>
      </c>
      <c r="K7" s="81" t="s">
        <v>184</v>
      </c>
      <c r="L7" s="98" t="s">
        <v>44</v>
      </c>
      <c r="M7" s="82" t="s">
        <v>45</v>
      </c>
      <c r="N7" s="81" t="s">
        <v>46</v>
      </c>
    </row>
    <row r="8" ht="15.05" customHeight="1" spans="1:14">
      <c r="A8" s="18">
        <v>1</v>
      </c>
      <c r="B8" s="81">
        <v>2</v>
      </c>
      <c r="C8" s="81">
        <v>3</v>
      </c>
      <c r="D8" s="82">
        <v>4</v>
      </c>
      <c r="E8" s="82">
        <v>5</v>
      </c>
      <c r="F8" s="82">
        <v>6</v>
      </c>
      <c r="G8" s="82">
        <v>7</v>
      </c>
      <c r="H8" s="82">
        <v>8</v>
      </c>
      <c r="I8" s="82">
        <v>9</v>
      </c>
      <c r="J8" s="82">
        <v>10</v>
      </c>
      <c r="K8" s="82">
        <v>11</v>
      </c>
      <c r="L8" s="82">
        <v>12</v>
      </c>
      <c r="M8" s="82">
        <v>13</v>
      </c>
      <c r="N8" s="82">
        <v>14</v>
      </c>
    </row>
    <row r="9" ht="20.95" customHeight="1" spans="1:14">
      <c r="A9" s="83"/>
      <c r="B9" s="84"/>
      <c r="C9" s="84"/>
      <c r="D9" s="85"/>
      <c r="E9" s="85"/>
      <c r="F9" s="85"/>
      <c r="G9" s="85"/>
      <c r="H9" s="85"/>
      <c r="I9" s="85"/>
      <c r="J9" s="85"/>
      <c r="K9" s="85"/>
      <c r="L9" s="99"/>
      <c r="M9" s="85"/>
      <c r="N9" s="85"/>
    </row>
    <row r="10" ht="20.95" customHeight="1" spans="1:14">
      <c r="A10" s="83"/>
      <c r="B10" s="84"/>
      <c r="C10" s="84"/>
      <c r="D10" s="85"/>
      <c r="E10" s="85"/>
      <c r="F10" s="85"/>
      <c r="G10" s="85"/>
      <c r="H10" s="85"/>
      <c r="I10" s="85"/>
      <c r="J10" s="85"/>
      <c r="K10" s="85"/>
      <c r="L10" s="99"/>
      <c r="M10" s="85"/>
      <c r="N10" s="85"/>
    </row>
    <row r="11" ht="20.95" customHeight="1" spans="1:14">
      <c r="A11" s="86" t="s">
        <v>138</v>
      </c>
      <c r="B11" s="87"/>
      <c r="C11" s="88"/>
      <c r="D11" s="85"/>
      <c r="E11" s="85"/>
      <c r="F11" s="85"/>
      <c r="G11" s="85"/>
      <c r="H11" s="85"/>
      <c r="I11" s="85"/>
      <c r="J11" s="85"/>
      <c r="K11" s="85"/>
      <c r="L11" s="99"/>
      <c r="M11" s="85"/>
      <c r="N11" s="85"/>
    </row>
    <row r="12" customHeight="1" spans="1:1">
      <c r="A12" s="37" t="s">
        <v>637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P10"/>
  <sheetViews>
    <sheetView showZeros="0" workbookViewId="0">
      <pane ySplit="1" topLeftCell="A2" activePane="bottomLeft" state="frozen"/>
      <selection/>
      <selection pane="bottomLeft" activeCell="E28" sqref="E28"/>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61"/>
      <c r="P2" s="60" t="s">
        <v>638</v>
      </c>
    </row>
    <row r="3" ht="27.85" customHeight="1" spans="1:16">
      <c r="A3" s="62" t="s">
        <v>639</v>
      </c>
      <c r="B3" s="29"/>
      <c r="C3" s="29"/>
      <c r="D3" s="29"/>
      <c r="E3" s="29"/>
      <c r="F3" s="29"/>
      <c r="G3" s="29"/>
      <c r="H3" s="29"/>
      <c r="I3" s="29"/>
      <c r="J3" s="29"/>
      <c r="K3" s="29"/>
      <c r="L3" s="29"/>
      <c r="M3" s="29"/>
      <c r="N3" s="29"/>
      <c r="O3" s="29"/>
      <c r="P3" s="29"/>
    </row>
    <row r="4" ht="18" customHeight="1" spans="1:16">
      <c r="A4" s="63" t="str">
        <f>'部门财务收支预算总表01-1'!A4</f>
        <v>单位名称：新平彝族傣族自治县平掌乡人民政府</v>
      </c>
      <c r="B4" s="64"/>
      <c r="C4" s="64"/>
      <c r="D4" s="65"/>
      <c r="P4" s="70" t="s">
        <v>161</v>
      </c>
    </row>
    <row r="5" ht="19.5" customHeight="1" spans="1:16">
      <c r="A5" s="16" t="s">
        <v>640</v>
      </c>
      <c r="B5" s="11" t="s">
        <v>177</v>
      </c>
      <c r="C5" s="12"/>
      <c r="D5" s="12"/>
      <c r="E5" s="66" t="s">
        <v>641</v>
      </c>
      <c r="F5" s="66"/>
      <c r="G5" s="66"/>
      <c r="H5" s="66"/>
      <c r="I5" s="66"/>
      <c r="J5" s="66"/>
      <c r="K5" s="66"/>
      <c r="L5" s="66"/>
      <c r="M5" s="66"/>
      <c r="N5" s="66"/>
      <c r="O5" s="66"/>
      <c r="P5" s="66"/>
    </row>
    <row r="6" ht="40.6" customHeight="1" spans="1:16">
      <c r="A6" s="19"/>
      <c r="B6" s="30" t="s">
        <v>35</v>
      </c>
      <c r="C6" s="10" t="s">
        <v>38</v>
      </c>
      <c r="D6" s="67" t="s">
        <v>642</v>
      </c>
      <c r="E6" s="68"/>
      <c r="F6" s="68"/>
      <c r="G6" s="68"/>
      <c r="H6" s="68"/>
      <c r="I6" s="68"/>
      <c r="J6" s="68"/>
      <c r="K6" s="68"/>
      <c r="L6" s="68"/>
      <c r="M6" s="68"/>
      <c r="N6" s="68"/>
      <c r="O6" s="68"/>
      <c r="P6" s="68"/>
    </row>
    <row r="7" ht="19.5" customHeight="1" spans="1:16">
      <c r="A7" s="69">
        <v>1</v>
      </c>
      <c r="B7" s="69">
        <v>2</v>
      </c>
      <c r="C7" s="69">
        <v>3</v>
      </c>
      <c r="D7" s="11">
        <v>4</v>
      </c>
      <c r="E7" s="69">
        <v>5</v>
      </c>
      <c r="F7" s="11">
        <v>6</v>
      </c>
      <c r="G7" s="69">
        <v>7</v>
      </c>
      <c r="H7" s="11">
        <v>8</v>
      </c>
      <c r="I7" s="69">
        <v>9</v>
      </c>
      <c r="J7" s="11">
        <v>10</v>
      </c>
      <c r="K7" s="69">
        <v>11</v>
      </c>
      <c r="L7" s="11">
        <v>12</v>
      </c>
      <c r="M7" s="69">
        <v>13</v>
      </c>
      <c r="N7" s="11">
        <v>14</v>
      </c>
      <c r="O7" s="69">
        <v>15</v>
      </c>
      <c r="P7" s="71">
        <v>16</v>
      </c>
    </row>
    <row r="8" ht="28.5" customHeight="1" spans="1:16">
      <c r="A8" s="31"/>
      <c r="B8" s="23"/>
      <c r="C8" s="23"/>
      <c r="D8" s="23"/>
      <c r="E8" s="23"/>
      <c r="F8" s="23"/>
      <c r="G8" s="23"/>
      <c r="H8" s="23"/>
      <c r="I8" s="23"/>
      <c r="J8" s="23"/>
      <c r="K8" s="23"/>
      <c r="L8" s="23"/>
      <c r="M8" s="23"/>
      <c r="N8" s="23"/>
      <c r="O8" s="23"/>
      <c r="P8" s="23"/>
    </row>
    <row r="9" ht="29.95" customHeight="1" spans="1:16">
      <c r="A9" s="31"/>
      <c r="B9" s="23"/>
      <c r="C9" s="23"/>
      <c r="D9" s="23"/>
      <c r="E9" s="23"/>
      <c r="F9" s="23"/>
      <c r="G9" s="23"/>
      <c r="H9" s="23"/>
      <c r="I9" s="23"/>
      <c r="J9" s="23"/>
      <c r="K9" s="23"/>
      <c r="L9" s="23"/>
      <c r="M9" s="23"/>
      <c r="N9" s="23"/>
      <c r="O9" s="23"/>
      <c r="P9" s="23"/>
    </row>
    <row r="10" ht="20" customHeight="1" spans="1:1">
      <c r="A10" s="37" t="s">
        <v>637</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pane ySplit="1" topLeftCell="A2" activePane="bottomLeft" state="frozen"/>
      <selection/>
      <selection pane="bottomLeft" activeCell="F34" sqref="F34"/>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60" t="s">
        <v>643</v>
      </c>
    </row>
    <row r="3" ht="28.5" customHeight="1" spans="1:10">
      <c r="A3" s="51" t="s">
        <v>644</v>
      </c>
      <c r="B3" s="29"/>
      <c r="C3" s="29"/>
      <c r="D3" s="29"/>
      <c r="E3" s="29"/>
      <c r="F3" s="52"/>
      <c r="G3" s="29"/>
      <c r="H3" s="52"/>
      <c r="I3" s="52"/>
      <c r="J3" s="29"/>
    </row>
    <row r="4" ht="17.2" customHeight="1" spans="1:1">
      <c r="A4" s="5" t="str">
        <f>'部门财务收支预算总表01-1'!A4</f>
        <v>单位名称：新平彝族傣族自治县平掌乡人民政府</v>
      </c>
    </row>
    <row r="5" ht="44.2" customHeight="1" spans="1:10">
      <c r="A5" s="53" t="s">
        <v>382</v>
      </c>
      <c r="B5" s="53" t="s">
        <v>383</v>
      </c>
      <c r="C5" s="53" t="s">
        <v>384</v>
      </c>
      <c r="D5" s="53" t="s">
        <v>385</v>
      </c>
      <c r="E5" s="53" t="s">
        <v>386</v>
      </c>
      <c r="F5" s="54" t="s">
        <v>387</v>
      </c>
      <c r="G5" s="53" t="s">
        <v>388</v>
      </c>
      <c r="H5" s="54" t="s">
        <v>389</v>
      </c>
      <c r="I5" s="54" t="s">
        <v>390</v>
      </c>
      <c r="J5" s="53" t="s">
        <v>391</v>
      </c>
    </row>
    <row r="6" ht="14.25" customHeight="1" spans="1:10">
      <c r="A6" s="53">
        <v>1</v>
      </c>
      <c r="B6" s="53">
        <v>2</v>
      </c>
      <c r="C6" s="53">
        <v>3</v>
      </c>
      <c r="D6" s="53">
        <v>4</v>
      </c>
      <c r="E6" s="53">
        <v>5</v>
      </c>
      <c r="F6" s="54">
        <v>6</v>
      </c>
      <c r="G6" s="53">
        <v>7</v>
      </c>
      <c r="H6" s="54">
        <v>8</v>
      </c>
      <c r="I6" s="54">
        <v>9</v>
      </c>
      <c r="J6" s="53">
        <v>10</v>
      </c>
    </row>
    <row r="7" ht="42.05" customHeight="1" spans="1:10">
      <c r="A7" s="55"/>
      <c r="B7" s="56"/>
      <c r="C7" s="56"/>
      <c r="D7" s="56"/>
      <c r="E7" s="57"/>
      <c r="F7" s="58"/>
      <c r="G7" s="57"/>
      <c r="H7" s="58"/>
      <c r="I7" s="58"/>
      <c r="J7" s="57"/>
    </row>
    <row r="8" ht="42.05" customHeight="1" spans="1:10">
      <c r="A8" s="55"/>
      <c r="B8" s="59"/>
      <c r="C8" s="59"/>
      <c r="D8" s="59"/>
      <c r="E8" s="55"/>
      <c r="F8" s="59"/>
      <c r="G8" s="55"/>
      <c r="H8" s="59"/>
      <c r="I8" s="59"/>
      <c r="J8" s="55"/>
    </row>
    <row r="9" ht="22" customHeight="1" spans="1:1">
      <c r="A9" s="37" t="s">
        <v>637</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10"/>
  <sheetViews>
    <sheetView showZeros="0" workbookViewId="0">
      <pane ySplit="1" topLeftCell="A2" activePane="bottomLeft" state="frozen"/>
      <selection/>
      <selection pane="bottomLeft" activeCell="E28" sqref="E28"/>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9"/>
      <c r="B1" s="39"/>
      <c r="C1" s="39"/>
      <c r="D1" s="39"/>
      <c r="E1" s="39"/>
      <c r="F1" s="39"/>
      <c r="G1" s="39"/>
      <c r="H1" s="39"/>
    </row>
    <row r="2" ht="18.85" customHeight="1" spans="1:8">
      <c r="A2" s="40"/>
      <c r="B2" s="40"/>
      <c r="C2" s="40"/>
      <c r="D2" s="40"/>
      <c r="E2" s="40"/>
      <c r="F2" s="40"/>
      <c r="G2" s="40"/>
      <c r="H2" s="41" t="s">
        <v>645</v>
      </c>
    </row>
    <row r="3" ht="30.6" customHeight="1" spans="1:8">
      <c r="A3" s="42" t="s">
        <v>646</v>
      </c>
      <c r="B3" s="42"/>
      <c r="C3" s="42"/>
      <c r="D3" s="42"/>
      <c r="E3" s="42"/>
      <c r="F3" s="42"/>
      <c r="G3" s="42"/>
      <c r="H3" s="42"/>
    </row>
    <row r="4" ht="18.85" customHeight="1" spans="1:8">
      <c r="A4" s="43" t="str">
        <f>'部门财务收支预算总表01-1'!A4</f>
        <v>单位名称：新平彝族傣族自治县平掌乡人民政府</v>
      </c>
      <c r="B4" s="40"/>
      <c r="C4" s="40"/>
      <c r="D4" s="40"/>
      <c r="E4" s="40"/>
      <c r="F4" s="40"/>
      <c r="G4" s="40"/>
      <c r="H4" s="40"/>
    </row>
    <row r="5" ht="18.85" customHeight="1" spans="1:8">
      <c r="A5" s="44" t="s">
        <v>170</v>
      </c>
      <c r="B5" s="44" t="s">
        <v>647</v>
      </c>
      <c r="C5" s="44" t="s">
        <v>648</v>
      </c>
      <c r="D5" s="44" t="s">
        <v>649</v>
      </c>
      <c r="E5" s="44" t="s">
        <v>650</v>
      </c>
      <c r="F5" s="44" t="s">
        <v>651</v>
      </c>
      <c r="G5" s="44"/>
      <c r="H5" s="44"/>
    </row>
    <row r="6" ht="18.85" customHeight="1" spans="1:8">
      <c r="A6" s="44"/>
      <c r="B6" s="44"/>
      <c r="C6" s="44"/>
      <c r="D6" s="44"/>
      <c r="E6" s="44"/>
      <c r="F6" s="44" t="s">
        <v>616</v>
      </c>
      <c r="G6" s="44" t="s">
        <v>652</v>
      </c>
      <c r="H6" s="44" t="s">
        <v>653</v>
      </c>
    </row>
    <row r="7" ht="18.85" customHeight="1" spans="1:8">
      <c r="A7" s="45" t="s">
        <v>153</v>
      </c>
      <c r="B7" s="45" t="s">
        <v>154</v>
      </c>
      <c r="C7" s="45" t="s">
        <v>155</v>
      </c>
      <c r="D7" s="45" t="s">
        <v>156</v>
      </c>
      <c r="E7" s="45" t="s">
        <v>157</v>
      </c>
      <c r="F7" s="45" t="s">
        <v>158</v>
      </c>
      <c r="G7" s="45" t="s">
        <v>654</v>
      </c>
      <c r="H7" s="45" t="s">
        <v>655</v>
      </c>
    </row>
    <row r="8" ht="29.95" customHeight="1" spans="1:8">
      <c r="A8" s="46" t="s">
        <v>656</v>
      </c>
      <c r="B8" s="46" t="s">
        <v>657</v>
      </c>
      <c r="C8" s="46" t="s">
        <v>658</v>
      </c>
      <c r="D8" s="47" t="str">
        <f>"A05010301"&amp;"  "&amp;"办公椅"</f>
        <v>A05010301  办公椅</v>
      </c>
      <c r="E8" s="48" t="s">
        <v>545</v>
      </c>
      <c r="F8" s="49">
        <v>8</v>
      </c>
      <c r="G8" s="50">
        <v>400</v>
      </c>
      <c r="H8" s="50">
        <v>3200</v>
      </c>
    </row>
    <row r="9" ht="29.95" customHeight="1" spans="1:8">
      <c r="A9" s="46" t="s">
        <v>656</v>
      </c>
      <c r="B9" s="46" t="s">
        <v>657</v>
      </c>
      <c r="C9" s="46" t="s">
        <v>659</v>
      </c>
      <c r="D9" s="47" t="str">
        <f>"A05010502"&amp;"  "&amp;"文件柜"</f>
        <v>A05010502  文件柜</v>
      </c>
      <c r="E9" s="48" t="s">
        <v>458</v>
      </c>
      <c r="F9" s="49">
        <v>1</v>
      </c>
      <c r="G9" s="50">
        <v>800</v>
      </c>
      <c r="H9" s="50">
        <v>800</v>
      </c>
    </row>
    <row r="10" ht="20.15" customHeight="1" spans="1:8">
      <c r="A10" s="44" t="s">
        <v>35</v>
      </c>
      <c r="B10" s="44"/>
      <c r="C10" s="44"/>
      <c r="D10" s="44"/>
      <c r="E10" s="44"/>
      <c r="F10" s="49"/>
      <c r="G10" s="50"/>
      <c r="H10" s="50"/>
    </row>
  </sheetData>
  <mergeCells count="8">
    <mergeCell ref="A3:H3"/>
    <mergeCell ref="F5:H5"/>
    <mergeCell ref="A10:E10"/>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topLeftCell="B1" workbookViewId="0">
      <pane ySplit="1" topLeftCell="A2" activePane="bottomLeft" state="frozen"/>
      <selection/>
      <selection pane="bottomLeft" activeCell="G25" sqref="G25"/>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660</v>
      </c>
    </row>
    <row r="3" ht="27.85" customHeight="1" spans="1:11">
      <c r="A3" s="29" t="s">
        <v>661</v>
      </c>
      <c r="B3" s="29"/>
      <c r="C3" s="29"/>
      <c r="D3" s="29"/>
      <c r="E3" s="29"/>
      <c r="F3" s="29"/>
      <c r="G3" s="29"/>
      <c r="H3" s="29"/>
      <c r="I3" s="29"/>
      <c r="J3" s="29"/>
      <c r="K3" s="29"/>
    </row>
    <row r="4" ht="13.6" customHeight="1" spans="1:11">
      <c r="A4" s="5" t="str">
        <f>'部门财务收支预算总表01-1'!A4</f>
        <v>单位名称：新平彝族傣族自治县平掌乡人民政府</v>
      </c>
      <c r="B4" s="6"/>
      <c r="C4" s="6"/>
      <c r="D4" s="6"/>
      <c r="E4" s="6"/>
      <c r="F4" s="6"/>
      <c r="G4" s="6"/>
      <c r="H4" s="7"/>
      <c r="I4" s="7"/>
      <c r="J4" s="7"/>
      <c r="K4" s="8" t="s">
        <v>161</v>
      </c>
    </row>
    <row r="5" ht="21.8" customHeight="1" spans="1:11">
      <c r="A5" s="9" t="s">
        <v>266</v>
      </c>
      <c r="B5" s="9" t="s">
        <v>172</v>
      </c>
      <c r="C5" s="9" t="s">
        <v>267</v>
      </c>
      <c r="D5" s="10" t="s">
        <v>173</v>
      </c>
      <c r="E5" s="10" t="s">
        <v>174</v>
      </c>
      <c r="F5" s="10" t="s">
        <v>175</v>
      </c>
      <c r="G5" s="10" t="s">
        <v>176</v>
      </c>
      <c r="H5" s="16" t="s">
        <v>35</v>
      </c>
      <c r="I5" s="11" t="s">
        <v>662</v>
      </c>
      <c r="J5" s="12"/>
      <c r="K5" s="13"/>
    </row>
    <row r="6" ht="21.8" customHeight="1" spans="1:11">
      <c r="A6" s="14"/>
      <c r="B6" s="14"/>
      <c r="C6" s="14"/>
      <c r="D6" s="15"/>
      <c r="E6" s="15"/>
      <c r="F6" s="15"/>
      <c r="G6" s="15"/>
      <c r="H6" s="30"/>
      <c r="I6" s="10" t="s">
        <v>38</v>
      </c>
      <c r="J6" s="10" t="s">
        <v>39</v>
      </c>
      <c r="K6" s="10" t="s">
        <v>40</v>
      </c>
    </row>
    <row r="7" ht="40.6" customHeight="1" spans="1:11">
      <c r="A7" s="17"/>
      <c r="B7" s="17"/>
      <c r="C7" s="17"/>
      <c r="D7" s="18"/>
      <c r="E7" s="18"/>
      <c r="F7" s="18"/>
      <c r="G7" s="18"/>
      <c r="H7" s="19"/>
      <c r="I7" s="18" t="s">
        <v>37</v>
      </c>
      <c r="J7" s="18"/>
      <c r="K7" s="18"/>
    </row>
    <row r="8" ht="15.05" customHeight="1" spans="1:11">
      <c r="A8" s="20">
        <v>1</v>
      </c>
      <c r="B8" s="20">
        <v>2</v>
      </c>
      <c r="C8" s="20">
        <v>3</v>
      </c>
      <c r="D8" s="20">
        <v>4</v>
      </c>
      <c r="E8" s="20">
        <v>5</v>
      </c>
      <c r="F8" s="20">
        <v>6</v>
      </c>
      <c r="G8" s="20">
        <v>7</v>
      </c>
      <c r="H8" s="20">
        <v>8</v>
      </c>
      <c r="I8" s="20">
        <v>9</v>
      </c>
      <c r="J8" s="38">
        <v>10</v>
      </c>
      <c r="K8" s="38">
        <v>11</v>
      </c>
    </row>
    <row r="9" ht="30.6" customHeight="1" spans="1:11">
      <c r="A9" s="31"/>
      <c r="B9" s="32"/>
      <c r="C9" s="31"/>
      <c r="D9" s="31"/>
      <c r="E9" s="31"/>
      <c r="F9" s="31"/>
      <c r="G9" s="31"/>
      <c r="H9" s="33"/>
      <c r="I9" s="33"/>
      <c r="J9" s="33"/>
      <c r="K9" s="33"/>
    </row>
    <row r="10" ht="30.6" customHeight="1" spans="1:11">
      <c r="A10" s="32"/>
      <c r="B10" s="32"/>
      <c r="C10" s="32"/>
      <c r="D10" s="32"/>
      <c r="E10" s="32"/>
      <c r="F10" s="32"/>
      <c r="G10" s="32"/>
      <c r="H10" s="33"/>
      <c r="I10" s="33"/>
      <c r="J10" s="33"/>
      <c r="K10" s="33"/>
    </row>
    <row r="11" ht="18.85" customHeight="1" spans="1:11">
      <c r="A11" s="34" t="s">
        <v>138</v>
      </c>
      <c r="B11" s="35"/>
      <c r="C11" s="35"/>
      <c r="D11" s="35"/>
      <c r="E11" s="35"/>
      <c r="F11" s="35"/>
      <c r="G11" s="36"/>
      <c r="H11" s="33"/>
      <c r="I11" s="33"/>
      <c r="J11" s="33"/>
      <c r="K11" s="33"/>
    </row>
    <row r="12" customHeight="1" spans="2:2">
      <c r="B12" s="37" t="s">
        <v>637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03"/>
  <sheetViews>
    <sheetView showZeros="0" workbookViewId="0">
      <pane ySplit="1" topLeftCell="A2" activePane="bottomLeft" state="frozen"/>
      <selection/>
      <selection pane="bottomLeft" activeCell="C21" sqref="C21"/>
    </sheetView>
  </sheetViews>
  <sheetFormatPr defaultColWidth="9.10833333333333" defaultRowHeight="14.25" customHeight="1" outlineLevelCol="6"/>
  <cols>
    <col min="1" max="1" width="37.7833333333333" customWidth="1"/>
    <col min="2" max="2" width="28" customWidth="1"/>
    <col min="3" max="3" width="67.5" customWidth="1"/>
    <col min="4" max="4" width="17" customWidth="1"/>
    <col min="5" max="7" width="20.625" customWidth="1"/>
  </cols>
  <sheetData>
    <row r="1" customHeight="1" spans="1:7">
      <c r="A1" s="1"/>
      <c r="B1" s="1"/>
      <c r="C1" s="1"/>
      <c r="D1" s="1"/>
      <c r="E1" s="1"/>
      <c r="F1" s="1"/>
      <c r="G1" s="1"/>
    </row>
    <row r="2" ht="13.6" customHeight="1" spans="4:7">
      <c r="D2" s="2"/>
      <c r="G2" s="3" t="s">
        <v>663</v>
      </c>
    </row>
    <row r="3" ht="27.85" customHeight="1" spans="1:7">
      <c r="A3" s="4" t="s">
        <v>664</v>
      </c>
      <c r="B3" s="4"/>
      <c r="C3" s="4"/>
      <c r="D3" s="4"/>
      <c r="E3" s="4"/>
      <c r="F3" s="4"/>
      <c r="G3" s="4"/>
    </row>
    <row r="4" ht="13.6" customHeight="1" spans="1:7">
      <c r="A4" s="5" t="str">
        <f>'部门财务收支预算总表01-1'!A4</f>
        <v>单位名称：新平彝族傣族自治县平掌乡人民政府</v>
      </c>
      <c r="B4" s="6"/>
      <c r="C4" s="6"/>
      <c r="D4" s="6"/>
      <c r="E4" s="7"/>
      <c r="F4" s="7"/>
      <c r="G4" s="8" t="s">
        <v>161</v>
      </c>
    </row>
    <row r="5" ht="21.8" customHeight="1" spans="1:7">
      <c r="A5" s="9" t="s">
        <v>267</v>
      </c>
      <c r="B5" s="9" t="s">
        <v>266</v>
      </c>
      <c r="C5" s="9" t="s">
        <v>172</v>
      </c>
      <c r="D5" s="10" t="s">
        <v>665</v>
      </c>
      <c r="E5" s="11" t="s">
        <v>38</v>
      </c>
      <c r="F5" s="12"/>
      <c r="G5" s="13"/>
    </row>
    <row r="6" ht="21.8" customHeight="1" spans="1:7">
      <c r="A6" s="14"/>
      <c r="B6" s="14"/>
      <c r="C6" s="14"/>
      <c r="D6" s="15"/>
      <c r="E6" s="16" t="s">
        <v>666</v>
      </c>
      <c r="F6" s="10" t="s">
        <v>667</v>
      </c>
      <c r="G6" s="10" t="s">
        <v>668</v>
      </c>
    </row>
    <row r="7" ht="40.6" customHeight="1" spans="1:7">
      <c r="A7" s="17"/>
      <c r="B7" s="17"/>
      <c r="C7" s="17"/>
      <c r="D7" s="18"/>
      <c r="E7" s="19"/>
      <c r="F7" s="18" t="s">
        <v>37</v>
      </c>
      <c r="G7" s="18"/>
    </row>
    <row r="8" ht="15.05" customHeight="1" spans="1:7">
      <c r="A8" s="20">
        <v>1</v>
      </c>
      <c r="B8" s="20">
        <v>2</v>
      </c>
      <c r="C8" s="20">
        <v>3</v>
      </c>
      <c r="D8" s="20">
        <v>4</v>
      </c>
      <c r="E8" s="20">
        <v>5</v>
      </c>
      <c r="F8" s="20">
        <v>6</v>
      </c>
      <c r="G8" s="20">
        <v>7</v>
      </c>
    </row>
    <row r="9" ht="20" customHeight="1" spans="1:7">
      <c r="A9" s="21" t="s">
        <v>51</v>
      </c>
      <c r="B9" s="22" t="s">
        <v>271</v>
      </c>
      <c r="C9" s="22" t="s">
        <v>270</v>
      </c>
      <c r="D9" s="21" t="s">
        <v>669</v>
      </c>
      <c r="E9" s="23">
        <v>11780</v>
      </c>
      <c r="F9" s="23">
        <v>11780</v>
      </c>
      <c r="G9" s="23">
        <v>11780</v>
      </c>
    </row>
    <row r="10" ht="20" customHeight="1" spans="1:7">
      <c r="A10" s="21" t="s">
        <v>51</v>
      </c>
      <c r="B10" s="22" t="s">
        <v>275</v>
      </c>
      <c r="C10" s="22" t="s">
        <v>274</v>
      </c>
      <c r="D10" s="21" t="s">
        <v>669</v>
      </c>
      <c r="E10" s="23">
        <v>33264</v>
      </c>
      <c r="F10" s="23">
        <v>33264</v>
      </c>
      <c r="G10" s="23">
        <v>33264</v>
      </c>
    </row>
    <row r="11" ht="20" customHeight="1" spans="1:7">
      <c r="A11" s="21" t="s">
        <v>51</v>
      </c>
      <c r="B11" s="22" t="s">
        <v>275</v>
      </c>
      <c r="C11" s="22" t="s">
        <v>274</v>
      </c>
      <c r="D11" s="21" t="s">
        <v>669</v>
      </c>
      <c r="E11" s="23">
        <v>22944</v>
      </c>
      <c r="F11" s="23">
        <v>22944</v>
      </c>
      <c r="G11" s="23">
        <v>22944</v>
      </c>
    </row>
    <row r="12" ht="20" customHeight="1" spans="1:7">
      <c r="A12" s="21" t="s">
        <v>51</v>
      </c>
      <c r="B12" s="22" t="s">
        <v>275</v>
      </c>
      <c r="C12" s="22" t="s">
        <v>278</v>
      </c>
      <c r="D12" s="21" t="s">
        <v>669</v>
      </c>
      <c r="E12" s="23">
        <v>101520</v>
      </c>
      <c r="F12" s="23">
        <v>101520</v>
      </c>
      <c r="G12" s="23">
        <v>101520</v>
      </c>
    </row>
    <row r="13" ht="20" customHeight="1" spans="1:7">
      <c r="A13" s="21" t="s">
        <v>51</v>
      </c>
      <c r="B13" s="22" t="s">
        <v>281</v>
      </c>
      <c r="C13" s="22" t="s">
        <v>280</v>
      </c>
      <c r="D13" s="21" t="s">
        <v>669</v>
      </c>
      <c r="E13" s="23">
        <v>1631.21</v>
      </c>
      <c r="F13" s="23">
        <v>1631.21</v>
      </c>
      <c r="G13" s="23">
        <v>1631.21</v>
      </c>
    </row>
    <row r="14" ht="20" customHeight="1" spans="1:7">
      <c r="A14" s="21" t="s">
        <v>51</v>
      </c>
      <c r="B14" s="22" t="s">
        <v>271</v>
      </c>
      <c r="C14" s="22" t="s">
        <v>284</v>
      </c>
      <c r="D14" s="21" t="s">
        <v>669</v>
      </c>
      <c r="E14" s="23">
        <v>207000</v>
      </c>
      <c r="F14" s="23">
        <v>207000</v>
      </c>
      <c r="G14" s="23">
        <v>207000</v>
      </c>
    </row>
    <row r="15" ht="20" customHeight="1" spans="1:7">
      <c r="A15" s="21" t="s">
        <v>51</v>
      </c>
      <c r="B15" s="22" t="s">
        <v>281</v>
      </c>
      <c r="C15" s="22" t="s">
        <v>287</v>
      </c>
      <c r="D15" s="21" t="s">
        <v>669</v>
      </c>
      <c r="E15" s="23">
        <v>1000</v>
      </c>
      <c r="F15" s="23">
        <v>1000</v>
      </c>
      <c r="G15" s="23">
        <v>1000</v>
      </c>
    </row>
    <row r="16" ht="20" customHeight="1" spans="1:7">
      <c r="A16" s="21" t="s">
        <v>51</v>
      </c>
      <c r="B16" s="22" t="s">
        <v>275</v>
      </c>
      <c r="C16" s="22" t="s">
        <v>290</v>
      </c>
      <c r="D16" s="21" t="s">
        <v>669</v>
      </c>
      <c r="E16" s="23">
        <v>1800</v>
      </c>
      <c r="F16" s="23">
        <v>1800</v>
      </c>
      <c r="G16" s="23">
        <v>1800</v>
      </c>
    </row>
    <row r="17" ht="20" customHeight="1" spans="1:7">
      <c r="A17" s="21" t="s">
        <v>51</v>
      </c>
      <c r="B17" s="22" t="s">
        <v>271</v>
      </c>
      <c r="C17" s="22" t="s">
        <v>293</v>
      </c>
      <c r="D17" s="21" t="s">
        <v>669</v>
      </c>
      <c r="E17" s="23">
        <v>9500</v>
      </c>
      <c r="F17" s="23">
        <v>9500</v>
      </c>
      <c r="G17" s="23">
        <v>9500</v>
      </c>
    </row>
    <row r="18" ht="20" customHeight="1" spans="1:7">
      <c r="A18" s="21" t="s">
        <v>51</v>
      </c>
      <c r="B18" s="22" t="s">
        <v>271</v>
      </c>
      <c r="C18" s="22" t="s">
        <v>295</v>
      </c>
      <c r="D18" s="21" t="s">
        <v>669</v>
      </c>
      <c r="E18" s="23">
        <v>36460</v>
      </c>
      <c r="F18" s="23">
        <v>36460</v>
      </c>
      <c r="G18" s="23">
        <v>36460</v>
      </c>
    </row>
    <row r="19" ht="20" customHeight="1" spans="1:7">
      <c r="A19" s="21" t="s">
        <v>51</v>
      </c>
      <c r="B19" s="22" t="s">
        <v>271</v>
      </c>
      <c r="C19" s="22" t="s">
        <v>295</v>
      </c>
      <c r="D19" s="21" t="s">
        <v>669</v>
      </c>
      <c r="E19" s="23">
        <v>6475</v>
      </c>
      <c r="F19" s="23">
        <v>6475</v>
      </c>
      <c r="G19" s="23">
        <v>6475</v>
      </c>
    </row>
    <row r="20" ht="20" customHeight="1" spans="1:7">
      <c r="A20" s="21" t="s">
        <v>51</v>
      </c>
      <c r="B20" s="22" t="s">
        <v>271</v>
      </c>
      <c r="C20" s="22" t="s">
        <v>295</v>
      </c>
      <c r="D20" s="21" t="s">
        <v>669</v>
      </c>
      <c r="E20" s="23">
        <v>14968</v>
      </c>
      <c r="F20" s="23">
        <v>14968</v>
      </c>
      <c r="G20" s="23">
        <v>14968</v>
      </c>
    </row>
    <row r="21" ht="20" customHeight="1" spans="1:7">
      <c r="A21" s="21" t="s">
        <v>51</v>
      </c>
      <c r="B21" s="22" t="s">
        <v>271</v>
      </c>
      <c r="C21" s="22" t="s">
        <v>299</v>
      </c>
      <c r="D21" s="21" t="s">
        <v>669</v>
      </c>
      <c r="E21" s="23">
        <v>30000</v>
      </c>
      <c r="F21" s="23">
        <v>30000</v>
      </c>
      <c r="G21" s="23">
        <v>30000</v>
      </c>
    </row>
    <row r="22" ht="20" customHeight="1" spans="1:7">
      <c r="A22" s="21" t="s">
        <v>51</v>
      </c>
      <c r="B22" s="22" t="s">
        <v>271</v>
      </c>
      <c r="C22" s="22" t="s">
        <v>299</v>
      </c>
      <c r="D22" s="21" t="s">
        <v>669</v>
      </c>
      <c r="E22" s="23">
        <v>40000</v>
      </c>
      <c r="F22" s="23">
        <v>40000</v>
      </c>
      <c r="G22" s="23">
        <v>40000</v>
      </c>
    </row>
    <row r="23" ht="20" customHeight="1" spans="1:7">
      <c r="A23" s="21" t="s">
        <v>51</v>
      </c>
      <c r="B23" s="22" t="s">
        <v>271</v>
      </c>
      <c r="C23" s="22" t="s">
        <v>299</v>
      </c>
      <c r="D23" s="21" t="s">
        <v>669</v>
      </c>
      <c r="E23" s="23">
        <v>30000</v>
      </c>
      <c r="F23" s="23">
        <v>30000</v>
      </c>
      <c r="G23" s="23">
        <v>30000</v>
      </c>
    </row>
    <row r="24" ht="20" customHeight="1" spans="1:7">
      <c r="A24" s="21" t="s">
        <v>51</v>
      </c>
      <c r="B24" s="22" t="s">
        <v>271</v>
      </c>
      <c r="C24" s="22" t="s">
        <v>299</v>
      </c>
      <c r="D24" s="21" t="s">
        <v>669</v>
      </c>
      <c r="E24" s="23">
        <v>60000</v>
      </c>
      <c r="F24" s="23">
        <v>60000</v>
      </c>
      <c r="G24" s="23">
        <v>60000</v>
      </c>
    </row>
    <row r="25" ht="20" customHeight="1" spans="1:7">
      <c r="A25" s="21" t="s">
        <v>51</v>
      </c>
      <c r="B25" s="22" t="s">
        <v>271</v>
      </c>
      <c r="C25" s="22" t="s">
        <v>299</v>
      </c>
      <c r="D25" s="21" t="s">
        <v>669</v>
      </c>
      <c r="E25" s="23">
        <v>5000</v>
      </c>
      <c r="F25" s="23">
        <v>5000</v>
      </c>
      <c r="G25" s="23">
        <v>5000</v>
      </c>
    </row>
    <row r="26" ht="20" customHeight="1" spans="1:7">
      <c r="A26" s="21" t="s">
        <v>51</v>
      </c>
      <c r="B26" s="22" t="s">
        <v>271</v>
      </c>
      <c r="C26" s="22" t="s">
        <v>299</v>
      </c>
      <c r="D26" s="21" t="s">
        <v>669</v>
      </c>
      <c r="E26" s="23">
        <v>175000</v>
      </c>
      <c r="F26" s="23">
        <v>175000</v>
      </c>
      <c r="G26" s="23">
        <v>175000</v>
      </c>
    </row>
    <row r="27" ht="20" customHeight="1" spans="1:7">
      <c r="A27" s="21" t="s">
        <v>51</v>
      </c>
      <c r="B27" s="22" t="s">
        <v>271</v>
      </c>
      <c r="C27" s="22" t="s">
        <v>299</v>
      </c>
      <c r="D27" s="21" t="s">
        <v>669</v>
      </c>
      <c r="E27" s="23">
        <v>60000</v>
      </c>
      <c r="F27" s="23">
        <v>60000</v>
      </c>
      <c r="G27" s="23">
        <v>60000</v>
      </c>
    </row>
    <row r="28" ht="20" customHeight="1" spans="1:7">
      <c r="A28" s="21" t="s">
        <v>51</v>
      </c>
      <c r="B28" s="22" t="s">
        <v>271</v>
      </c>
      <c r="C28" s="22" t="s">
        <v>299</v>
      </c>
      <c r="D28" s="21" t="s">
        <v>669</v>
      </c>
      <c r="E28" s="23">
        <v>3000</v>
      </c>
      <c r="F28" s="23">
        <v>3000</v>
      </c>
      <c r="G28" s="23">
        <v>3000</v>
      </c>
    </row>
    <row r="29" ht="20" customHeight="1" spans="1:7">
      <c r="A29" s="21" t="s">
        <v>51</v>
      </c>
      <c r="B29" s="22" t="s">
        <v>271</v>
      </c>
      <c r="C29" s="22" t="s">
        <v>299</v>
      </c>
      <c r="D29" s="21" t="s">
        <v>669</v>
      </c>
      <c r="E29" s="23">
        <v>3000</v>
      </c>
      <c r="F29" s="23">
        <v>3000</v>
      </c>
      <c r="G29" s="23">
        <v>3000</v>
      </c>
    </row>
    <row r="30" ht="20" customHeight="1" spans="1:7">
      <c r="A30" s="21" t="s">
        <v>51</v>
      </c>
      <c r="B30" s="22" t="s">
        <v>271</v>
      </c>
      <c r="C30" s="22" t="s">
        <v>299</v>
      </c>
      <c r="D30" s="21" t="s">
        <v>669</v>
      </c>
      <c r="E30" s="23">
        <v>7000</v>
      </c>
      <c r="F30" s="23">
        <v>7000</v>
      </c>
      <c r="G30" s="23">
        <v>7000</v>
      </c>
    </row>
    <row r="31" ht="20" customHeight="1" spans="1:7">
      <c r="A31" s="21" t="s">
        <v>51</v>
      </c>
      <c r="B31" s="22" t="s">
        <v>271</v>
      </c>
      <c r="C31" s="22" t="s">
        <v>299</v>
      </c>
      <c r="D31" s="21" t="s">
        <v>669</v>
      </c>
      <c r="E31" s="23">
        <v>120000</v>
      </c>
      <c r="F31" s="23">
        <v>120000</v>
      </c>
      <c r="G31" s="23">
        <v>120000</v>
      </c>
    </row>
    <row r="32" ht="20" customHeight="1" spans="1:7">
      <c r="A32" s="21" t="s">
        <v>51</v>
      </c>
      <c r="B32" s="22" t="s">
        <v>271</v>
      </c>
      <c r="C32" s="22" t="s">
        <v>299</v>
      </c>
      <c r="D32" s="21" t="s">
        <v>669</v>
      </c>
      <c r="E32" s="23">
        <v>3000</v>
      </c>
      <c r="F32" s="23">
        <v>3000</v>
      </c>
      <c r="G32" s="23">
        <v>3000</v>
      </c>
    </row>
    <row r="33" ht="20" customHeight="1" spans="1:7">
      <c r="A33" s="21" t="s">
        <v>51</v>
      </c>
      <c r="B33" s="22" t="s">
        <v>271</v>
      </c>
      <c r="C33" s="22" t="s">
        <v>299</v>
      </c>
      <c r="D33" s="21" t="s">
        <v>669</v>
      </c>
      <c r="E33" s="23">
        <v>3000</v>
      </c>
      <c r="F33" s="23">
        <v>3000</v>
      </c>
      <c r="G33" s="23">
        <v>3000</v>
      </c>
    </row>
    <row r="34" ht="20" customHeight="1" spans="1:7">
      <c r="A34" s="21" t="s">
        <v>51</v>
      </c>
      <c r="B34" s="22" t="s">
        <v>271</v>
      </c>
      <c r="C34" s="22" t="s">
        <v>299</v>
      </c>
      <c r="D34" s="21" t="s">
        <v>669</v>
      </c>
      <c r="E34" s="23">
        <v>10000</v>
      </c>
      <c r="F34" s="23">
        <v>10000</v>
      </c>
      <c r="G34" s="23">
        <v>10000</v>
      </c>
    </row>
    <row r="35" ht="20" customHeight="1" spans="1:7">
      <c r="A35" s="21" t="s">
        <v>51</v>
      </c>
      <c r="B35" s="22" t="s">
        <v>271</v>
      </c>
      <c r="C35" s="22" t="s">
        <v>299</v>
      </c>
      <c r="D35" s="21" t="s">
        <v>669</v>
      </c>
      <c r="E35" s="23">
        <v>10000</v>
      </c>
      <c r="F35" s="23">
        <v>10000</v>
      </c>
      <c r="G35" s="23">
        <v>10000</v>
      </c>
    </row>
    <row r="36" ht="20" customHeight="1" spans="1:7">
      <c r="A36" s="21" t="s">
        <v>51</v>
      </c>
      <c r="B36" s="22" t="s">
        <v>271</v>
      </c>
      <c r="C36" s="22" t="s">
        <v>299</v>
      </c>
      <c r="D36" s="21" t="s">
        <v>669</v>
      </c>
      <c r="E36" s="23">
        <v>70000</v>
      </c>
      <c r="F36" s="23">
        <v>70000</v>
      </c>
      <c r="G36" s="23">
        <v>70000</v>
      </c>
    </row>
    <row r="37" ht="20" customHeight="1" spans="1:7">
      <c r="A37" s="21" t="s">
        <v>51</v>
      </c>
      <c r="B37" s="22" t="s">
        <v>271</v>
      </c>
      <c r="C37" s="22" t="s">
        <v>299</v>
      </c>
      <c r="D37" s="21" t="s">
        <v>669</v>
      </c>
      <c r="E37" s="23">
        <v>5000</v>
      </c>
      <c r="F37" s="23">
        <v>5000</v>
      </c>
      <c r="G37" s="23">
        <v>5000</v>
      </c>
    </row>
    <row r="38" ht="20" customHeight="1" spans="1:7">
      <c r="A38" s="21" t="s">
        <v>51</v>
      </c>
      <c r="B38" s="22" t="s">
        <v>271</v>
      </c>
      <c r="C38" s="22" t="s">
        <v>299</v>
      </c>
      <c r="D38" s="21" t="s">
        <v>669</v>
      </c>
      <c r="E38" s="23">
        <v>40000</v>
      </c>
      <c r="F38" s="23">
        <v>40000</v>
      </c>
      <c r="G38" s="23">
        <v>40000</v>
      </c>
    </row>
    <row r="39" ht="20" customHeight="1" spans="1:7">
      <c r="A39" s="21" t="s">
        <v>51</v>
      </c>
      <c r="B39" s="22" t="s">
        <v>271</v>
      </c>
      <c r="C39" s="22" t="s">
        <v>299</v>
      </c>
      <c r="D39" s="21" t="s">
        <v>669</v>
      </c>
      <c r="E39" s="23">
        <v>30000</v>
      </c>
      <c r="F39" s="23">
        <v>30000</v>
      </c>
      <c r="G39" s="23">
        <v>30000</v>
      </c>
    </row>
    <row r="40" ht="20" customHeight="1" spans="1:7">
      <c r="A40" s="21" t="s">
        <v>51</v>
      </c>
      <c r="B40" s="22" t="s">
        <v>281</v>
      </c>
      <c r="C40" s="22" t="s">
        <v>303</v>
      </c>
      <c r="D40" s="21" t="s">
        <v>669</v>
      </c>
      <c r="E40" s="23">
        <v>25100</v>
      </c>
      <c r="F40" s="23">
        <v>25100</v>
      </c>
      <c r="G40" s="23">
        <v>25100</v>
      </c>
    </row>
    <row r="41" ht="20" customHeight="1" spans="1:7">
      <c r="A41" s="21" t="s">
        <v>51</v>
      </c>
      <c r="B41" s="22" t="s">
        <v>275</v>
      </c>
      <c r="C41" s="22" t="s">
        <v>305</v>
      </c>
      <c r="D41" s="21" t="s">
        <v>669</v>
      </c>
      <c r="E41" s="23">
        <v>5000</v>
      </c>
      <c r="F41" s="23">
        <v>5000</v>
      </c>
      <c r="G41" s="23">
        <v>5000</v>
      </c>
    </row>
    <row r="42" ht="20" customHeight="1" spans="1:7">
      <c r="A42" s="21" t="s">
        <v>51</v>
      </c>
      <c r="B42" s="22" t="s">
        <v>275</v>
      </c>
      <c r="C42" s="22" t="s">
        <v>305</v>
      </c>
      <c r="D42" s="21" t="s">
        <v>669</v>
      </c>
      <c r="E42" s="23">
        <v>69600</v>
      </c>
      <c r="F42" s="23">
        <v>69600</v>
      </c>
      <c r="G42" s="23">
        <v>69600</v>
      </c>
    </row>
    <row r="43" ht="20" customHeight="1" spans="1:7">
      <c r="A43" s="21" t="s">
        <v>51</v>
      </c>
      <c r="B43" s="22" t="s">
        <v>281</v>
      </c>
      <c r="C43" s="22" t="s">
        <v>308</v>
      </c>
      <c r="D43" s="21" t="s">
        <v>669</v>
      </c>
      <c r="E43" s="23">
        <v>3600</v>
      </c>
      <c r="F43" s="23">
        <v>3600</v>
      </c>
      <c r="G43" s="23">
        <v>3600</v>
      </c>
    </row>
    <row r="44" ht="20" customHeight="1" spans="1:7">
      <c r="A44" s="21" t="s">
        <v>51</v>
      </c>
      <c r="B44" s="22" t="s">
        <v>281</v>
      </c>
      <c r="C44" s="22" t="s">
        <v>308</v>
      </c>
      <c r="D44" s="21" t="s">
        <v>669</v>
      </c>
      <c r="E44" s="23">
        <v>8000</v>
      </c>
      <c r="F44" s="23">
        <v>8000</v>
      </c>
      <c r="G44" s="23">
        <v>8000</v>
      </c>
    </row>
    <row r="45" ht="20" customHeight="1" spans="1:7">
      <c r="A45" s="21" t="s">
        <v>51</v>
      </c>
      <c r="B45" s="22" t="s">
        <v>281</v>
      </c>
      <c r="C45" s="22" t="s">
        <v>311</v>
      </c>
      <c r="D45" s="21" t="s">
        <v>669</v>
      </c>
      <c r="E45" s="23">
        <v>32000</v>
      </c>
      <c r="F45" s="23">
        <v>32000</v>
      </c>
      <c r="G45" s="23">
        <v>32000</v>
      </c>
    </row>
    <row r="46" ht="20" customHeight="1" spans="1:7">
      <c r="A46" s="21" t="s">
        <v>51</v>
      </c>
      <c r="B46" s="22" t="s">
        <v>275</v>
      </c>
      <c r="C46" s="22" t="s">
        <v>313</v>
      </c>
      <c r="D46" s="21" t="s">
        <v>669</v>
      </c>
      <c r="E46" s="23">
        <v>240000</v>
      </c>
      <c r="F46" s="23">
        <v>240000</v>
      </c>
      <c r="G46" s="23">
        <v>240000</v>
      </c>
    </row>
    <row r="47" ht="20" customHeight="1" spans="1:7">
      <c r="A47" s="21" t="s">
        <v>51</v>
      </c>
      <c r="B47" s="22" t="s">
        <v>275</v>
      </c>
      <c r="C47" s="22" t="s">
        <v>313</v>
      </c>
      <c r="D47" s="21" t="s">
        <v>669</v>
      </c>
      <c r="E47" s="23">
        <v>63200</v>
      </c>
      <c r="F47" s="23">
        <v>63200</v>
      </c>
      <c r="G47" s="23">
        <v>63200</v>
      </c>
    </row>
    <row r="48" ht="20" customHeight="1" spans="1:7">
      <c r="A48" s="21" t="s">
        <v>51</v>
      </c>
      <c r="B48" s="22" t="s">
        <v>275</v>
      </c>
      <c r="C48" s="22" t="s">
        <v>313</v>
      </c>
      <c r="D48" s="21" t="s">
        <v>669</v>
      </c>
      <c r="E48" s="23">
        <v>696000</v>
      </c>
      <c r="F48" s="23">
        <v>696000</v>
      </c>
      <c r="G48" s="23">
        <v>696000</v>
      </c>
    </row>
    <row r="49" ht="20" customHeight="1" spans="1:7">
      <c r="A49" s="21" t="s">
        <v>51</v>
      </c>
      <c r="B49" s="22" t="s">
        <v>275</v>
      </c>
      <c r="C49" s="22" t="s">
        <v>313</v>
      </c>
      <c r="D49" s="21" t="s">
        <v>669</v>
      </c>
      <c r="E49" s="23">
        <v>50000</v>
      </c>
      <c r="F49" s="23">
        <v>50000</v>
      </c>
      <c r="G49" s="23">
        <v>50000</v>
      </c>
    </row>
    <row r="50" ht="20" customHeight="1" spans="1:7">
      <c r="A50" s="21" t="s">
        <v>51</v>
      </c>
      <c r="B50" s="22" t="s">
        <v>275</v>
      </c>
      <c r="C50" s="22" t="s">
        <v>313</v>
      </c>
      <c r="D50" s="21" t="s">
        <v>669</v>
      </c>
      <c r="E50" s="23">
        <v>1355400</v>
      </c>
      <c r="F50" s="23">
        <v>1355400</v>
      </c>
      <c r="G50" s="23">
        <v>1355400</v>
      </c>
    </row>
    <row r="51" ht="20" customHeight="1" spans="1:7">
      <c r="A51" s="21" t="s">
        <v>51</v>
      </c>
      <c r="B51" s="22" t="s">
        <v>275</v>
      </c>
      <c r="C51" s="22" t="s">
        <v>313</v>
      </c>
      <c r="D51" s="21" t="s">
        <v>669</v>
      </c>
      <c r="E51" s="23">
        <v>568800</v>
      </c>
      <c r="F51" s="23">
        <v>568800</v>
      </c>
      <c r="G51" s="23">
        <v>568800</v>
      </c>
    </row>
    <row r="52" ht="20" customHeight="1" spans="1:7">
      <c r="A52" s="21" t="s">
        <v>51</v>
      </c>
      <c r="B52" s="22" t="s">
        <v>275</v>
      </c>
      <c r="C52" s="22" t="s">
        <v>313</v>
      </c>
      <c r="D52" s="21" t="s">
        <v>669</v>
      </c>
      <c r="E52" s="23">
        <v>150600</v>
      </c>
      <c r="F52" s="23">
        <v>150600</v>
      </c>
      <c r="G52" s="23">
        <v>150600</v>
      </c>
    </row>
    <row r="53" ht="20" customHeight="1" spans="1:7">
      <c r="A53" s="21" t="s">
        <v>51</v>
      </c>
      <c r="B53" s="22" t="s">
        <v>275</v>
      </c>
      <c r="C53" s="22" t="s">
        <v>313</v>
      </c>
      <c r="D53" s="21" t="s">
        <v>669</v>
      </c>
      <c r="E53" s="23">
        <v>40000</v>
      </c>
      <c r="F53" s="23">
        <v>40000</v>
      </c>
      <c r="G53" s="23">
        <v>40000</v>
      </c>
    </row>
    <row r="54" ht="20" customHeight="1" spans="1:7">
      <c r="A54" s="21" t="s">
        <v>51</v>
      </c>
      <c r="B54" s="22" t="s">
        <v>275</v>
      </c>
      <c r="C54" s="22" t="s">
        <v>313</v>
      </c>
      <c r="D54" s="21" t="s">
        <v>669</v>
      </c>
      <c r="E54" s="23">
        <v>444000</v>
      </c>
      <c r="F54" s="23">
        <v>444000</v>
      </c>
      <c r="G54" s="23">
        <v>444000</v>
      </c>
    </row>
    <row r="55" ht="20" customHeight="1" spans="1:7">
      <c r="A55" s="21" t="s">
        <v>51</v>
      </c>
      <c r="B55" s="22" t="s">
        <v>275</v>
      </c>
      <c r="C55" s="22" t="s">
        <v>313</v>
      </c>
      <c r="D55" s="21" t="s">
        <v>669</v>
      </c>
      <c r="E55" s="23">
        <v>116000</v>
      </c>
      <c r="F55" s="23">
        <v>116000</v>
      </c>
      <c r="G55" s="23">
        <v>116000</v>
      </c>
    </row>
    <row r="56" ht="20" customHeight="1" spans="1:7">
      <c r="A56" s="21" t="s">
        <v>51</v>
      </c>
      <c r="B56" s="22" t="s">
        <v>271</v>
      </c>
      <c r="C56" s="22" t="s">
        <v>315</v>
      </c>
      <c r="D56" s="21" t="s">
        <v>669</v>
      </c>
      <c r="E56" s="23">
        <v>67800</v>
      </c>
      <c r="F56" s="23">
        <v>67800</v>
      </c>
      <c r="G56" s="23">
        <v>67800</v>
      </c>
    </row>
    <row r="57" ht="20" customHeight="1" spans="1:7">
      <c r="A57" s="21" t="s">
        <v>51</v>
      </c>
      <c r="B57" s="22" t="s">
        <v>271</v>
      </c>
      <c r="C57" s="22" t="s">
        <v>318</v>
      </c>
      <c r="D57" s="21" t="s">
        <v>669</v>
      </c>
      <c r="E57" s="23">
        <v>1400</v>
      </c>
      <c r="F57" s="23">
        <v>1400</v>
      </c>
      <c r="G57" s="23">
        <v>1400</v>
      </c>
    </row>
    <row r="58" ht="20" customHeight="1" spans="1:7">
      <c r="A58" s="21" t="s">
        <v>51</v>
      </c>
      <c r="B58" s="22" t="s">
        <v>271</v>
      </c>
      <c r="C58" s="22" t="s">
        <v>318</v>
      </c>
      <c r="D58" s="21" t="s">
        <v>669</v>
      </c>
      <c r="E58" s="23">
        <v>600</v>
      </c>
      <c r="F58" s="23">
        <v>600</v>
      </c>
      <c r="G58" s="23">
        <v>600</v>
      </c>
    </row>
    <row r="59" ht="20" customHeight="1" spans="1:7">
      <c r="A59" s="21" t="s">
        <v>51</v>
      </c>
      <c r="B59" s="22" t="s">
        <v>281</v>
      </c>
      <c r="C59" s="22" t="s">
        <v>320</v>
      </c>
      <c r="D59" s="21" t="s">
        <v>669</v>
      </c>
      <c r="E59" s="23">
        <v>6000</v>
      </c>
      <c r="F59" s="23">
        <v>6000</v>
      </c>
      <c r="G59" s="23">
        <v>6000</v>
      </c>
    </row>
    <row r="60" ht="20" customHeight="1" spans="1:7">
      <c r="A60" s="21" t="s">
        <v>51</v>
      </c>
      <c r="B60" s="22" t="s">
        <v>281</v>
      </c>
      <c r="C60" s="22" t="s">
        <v>320</v>
      </c>
      <c r="D60" s="21" t="s">
        <v>669</v>
      </c>
      <c r="E60" s="23">
        <v>4000</v>
      </c>
      <c r="F60" s="23">
        <v>4000</v>
      </c>
      <c r="G60" s="23">
        <v>4000</v>
      </c>
    </row>
    <row r="61" ht="20" customHeight="1" spans="1:7">
      <c r="A61" s="21" t="s">
        <v>51</v>
      </c>
      <c r="B61" s="22" t="s">
        <v>275</v>
      </c>
      <c r="C61" s="22" t="s">
        <v>322</v>
      </c>
      <c r="D61" s="21" t="s">
        <v>669</v>
      </c>
      <c r="E61" s="23">
        <v>186000</v>
      </c>
      <c r="F61" s="23">
        <v>186000</v>
      </c>
      <c r="G61" s="23">
        <v>186000</v>
      </c>
    </row>
    <row r="62" ht="20" customHeight="1" spans="1:7">
      <c r="A62" s="21" t="s">
        <v>51</v>
      </c>
      <c r="B62" s="22" t="s">
        <v>275</v>
      </c>
      <c r="C62" s="22" t="s">
        <v>322</v>
      </c>
      <c r="D62" s="21" t="s">
        <v>669</v>
      </c>
      <c r="E62" s="23">
        <v>69000</v>
      </c>
      <c r="F62" s="23">
        <v>69000</v>
      </c>
      <c r="G62" s="23">
        <v>69000</v>
      </c>
    </row>
    <row r="63" ht="20" customHeight="1" spans="1:7">
      <c r="A63" s="21" t="s">
        <v>51</v>
      </c>
      <c r="B63" s="22" t="s">
        <v>275</v>
      </c>
      <c r="C63" s="22" t="s">
        <v>322</v>
      </c>
      <c r="D63" s="21" t="s">
        <v>669</v>
      </c>
      <c r="E63" s="23">
        <v>40800</v>
      </c>
      <c r="F63" s="23">
        <v>40800</v>
      </c>
      <c r="G63" s="23">
        <v>40800</v>
      </c>
    </row>
    <row r="64" ht="20" customHeight="1" spans="1:7">
      <c r="A64" s="21" t="s">
        <v>51</v>
      </c>
      <c r="B64" s="22" t="s">
        <v>275</v>
      </c>
      <c r="C64" s="22" t="s">
        <v>322</v>
      </c>
      <c r="D64" s="21" t="s">
        <v>669</v>
      </c>
      <c r="E64" s="23">
        <v>556800</v>
      </c>
      <c r="F64" s="23">
        <v>556800</v>
      </c>
      <c r="G64" s="23">
        <v>556800</v>
      </c>
    </row>
    <row r="65" ht="20" customHeight="1" spans="1:7">
      <c r="A65" s="21" t="s">
        <v>51</v>
      </c>
      <c r="B65" s="22" t="s">
        <v>275</v>
      </c>
      <c r="C65" s="22" t="s">
        <v>322</v>
      </c>
      <c r="D65" s="21" t="s">
        <v>669</v>
      </c>
      <c r="E65" s="23">
        <v>322800</v>
      </c>
      <c r="F65" s="23">
        <v>322800</v>
      </c>
      <c r="G65" s="23">
        <v>322800</v>
      </c>
    </row>
    <row r="66" ht="20" customHeight="1" spans="1:7">
      <c r="A66" s="21" t="s">
        <v>51</v>
      </c>
      <c r="B66" s="22" t="s">
        <v>275</v>
      </c>
      <c r="C66" s="22" t="s">
        <v>322</v>
      </c>
      <c r="D66" s="21" t="s">
        <v>669</v>
      </c>
      <c r="E66" s="23">
        <v>1041600</v>
      </c>
      <c r="F66" s="23">
        <v>1041600</v>
      </c>
      <c r="G66" s="23">
        <v>1041600</v>
      </c>
    </row>
    <row r="67" ht="20" customHeight="1" spans="1:7">
      <c r="A67" s="21" t="s">
        <v>51</v>
      </c>
      <c r="B67" s="22" t="s">
        <v>275</v>
      </c>
      <c r="C67" s="22" t="s">
        <v>322</v>
      </c>
      <c r="D67" s="21" t="s">
        <v>669</v>
      </c>
      <c r="E67" s="23">
        <v>79000</v>
      </c>
      <c r="F67" s="23">
        <v>79000</v>
      </c>
      <c r="G67" s="23">
        <v>79000</v>
      </c>
    </row>
    <row r="68" ht="20" customHeight="1" spans="1:7">
      <c r="A68" s="21" t="s">
        <v>51</v>
      </c>
      <c r="B68" s="22" t="s">
        <v>275</v>
      </c>
      <c r="C68" s="22" t="s">
        <v>322</v>
      </c>
      <c r="D68" s="21" t="s">
        <v>669</v>
      </c>
      <c r="E68" s="23">
        <v>32400</v>
      </c>
      <c r="F68" s="23">
        <v>32400</v>
      </c>
      <c r="G68" s="23">
        <v>32400</v>
      </c>
    </row>
    <row r="69" ht="20" customHeight="1" spans="1:7">
      <c r="A69" s="21" t="s">
        <v>51</v>
      </c>
      <c r="B69" s="22" t="s">
        <v>281</v>
      </c>
      <c r="C69" s="22" t="s">
        <v>324</v>
      </c>
      <c r="D69" s="21" t="s">
        <v>669</v>
      </c>
      <c r="E69" s="23">
        <v>29040</v>
      </c>
      <c r="F69" s="23">
        <v>29040</v>
      </c>
      <c r="G69" s="23">
        <v>29040</v>
      </c>
    </row>
    <row r="70" ht="20" customHeight="1" spans="1:7">
      <c r="A70" s="21" t="s">
        <v>51</v>
      </c>
      <c r="B70" s="22" t="s">
        <v>281</v>
      </c>
      <c r="C70" s="22" t="s">
        <v>324</v>
      </c>
      <c r="D70" s="21" t="s">
        <v>669</v>
      </c>
      <c r="E70" s="23">
        <v>13760</v>
      </c>
      <c r="F70" s="23">
        <v>13760</v>
      </c>
      <c r="G70" s="23">
        <v>13760</v>
      </c>
    </row>
    <row r="71" ht="20" customHeight="1" spans="1:7">
      <c r="A71" s="21" t="s">
        <v>51</v>
      </c>
      <c r="B71" s="22" t="s">
        <v>281</v>
      </c>
      <c r="C71" s="22" t="s">
        <v>324</v>
      </c>
      <c r="D71" s="21" t="s">
        <v>669</v>
      </c>
      <c r="E71" s="23">
        <v>15200</v>
      </c>
      <c r="F71" s="23">
        <v>15200</v>
      </c>
      <c r="G71" s="23">
        <v>15200</v>
      </c>
    </row>
    <row r="72" ht="20" customHeight="1" spans="1:7">
      <c r="A72" s="21" t="s">
        <v>51</v>
      </c>
      <c r="B72" s="24" t="s">
        <v>327</v>
      </c>
      <c r="C72" s="24" t="s">
        <v>326</v>
      </c>
      <c r="D72" s="21" t="s">
        <v>669</v>
      </c>
      <c r="E72" s="23">
        <v>94000</v>
      </c>
      <c r="F72" s="23"/>
      <c r="G72" s="23"/>
    </row>
    <row r="73" ht="20" customHeight="1" spans="1:7">
      <c r="A73" s="21" t="s">
        <v>51</v>
      </c>
      <c r="B73" s="24" t="s">
        <v>331</v>
      </c>
      <c r="C73" s="24" t="s">
        <v>330</v>
      </c>
      <c r="D73" s="21" t="s">
        <v>669</v>
      </c>
      <c r="E73" s="23">
        <v>2650</v>
      </c>
      <c r="F73" s="23"/>
      <c r="G73" s="23"/>
    </row>
    <row r="74" ht="20" customHeight="1" spans="1:7">
      <c r="A74" s="21" t="s">
        <v>51</v>
      </c>
      <c r="B74" s="24" t="s">
        <v>331</v>
      </c>
      <c r="C74" s="24" t="s">
        <v>322</v>
      </c>
      <c r="D74" s="21" t="s">
        <v>669</v>
      </c>
      <c r="E74" s="23">
        <v>1800</v>
      </c>
      <c r="F74" s="23"/>
      <c r="G74" s="23"/>
    </row>
    <row r="75" ht="20" customHeight="1" spans="1:7">
      <c r="A75" s="21" t="s">
        <v>51</v>
      </c>
      <c r="B75" s="24" t="s">
        <v>331</v>
      </c>
      <c r="C75" s="24" t="s">
        <v>322</v>
      </c>
      <c r="D75" s="21" t="s">
        <v>669</v>
      </c>
      <c r="E75" s="23">
        <v>7200</v>
      </c>
      <c r="F75" s="23"/>
      <c r="G75" s="23"/>
    </row>
    <row r="76" ht="20" customHeight="1" spans="1:7">
      <c r="A76" s="21" t="s">
        <v>51</v>
      </c>
      <c r="B76" s="24" t="s">
        <v>327</v>
      </c>
      <c r="C76" s="24" t="s">
        <v>334</v>
      </c>
      <c r="D76" s="21" t="s">
        <v>669</v>
      </c>
      <c r="E76" s="23">
        <v>1200</v>
      </c>
      <c r="F76" s="23"/>
      <c r="G76" s="23"/>
    </row>
    <row r="77" ht="20" customHeight="1" spans="1:7">
      <c r="A77" s="21" t="s">
        <v>51</v>
      </c>
      <c r="B77" s="24" t="s">
        <v>327</v>
      </c>
      <c r="C77" s="24" t="s">
        <v>334</v>
      </c>
      <c r="D77" s="21" t="s">
        <v>669</v>
      </c>
      <c r="E77" s="23">
        <v>7800</v>
      </c>
      <c r="F77" s="23"/>
      <c r="G77" s="23"/>
    </row>
    <row r="78" ht="20" customHeight="1" spans="1:7">
      <c r="A78" s="21" t="s">
        <v>51</v>
      </c>
      <c r="B78" s="24" t="s">
        <v>327</v>
      </c>
      <c r="C78" s="24" t="s">
        <v>337</v>
      </c>
      <c r="D78" s="21" t="s">
        <v>669</v>
      </c>
      <c r="E78" s="23">
        <v>499700</v>
      </c>
      <c r="F78" s="23"/>
      <c r="G78" s="23"/>
    </row>
    <row r="79" ht="20" customHeight="1" spans="1:7">
      <c r="A79" s="21" t="s">
        <v>51</v>
      </c>
      <c r="B79" s="24" t="s">
        <v>341</v>
      </c>
      <c r="C79" s="24" t="s">
        <v>340</v>
      </c>
      <c r="D79" s="21" t="s">
        <v>669</v>
      </c>
      <c r="E79" s="23">
        <v>10000</v>
      </c>
      <c r="F79" s="23"/>
      <c r="G79" s="23"/>
    </row>
    <row r="80" ht="20" customHeight="1" spans="1:7">
      <c r="A80" s="21" t="s">
        <v>51</v>
      </c>
      <c r="B80" s="24" t="s">
        <v>341</v>
      </c>
      <c r="C80" s="24" t="s">
        <v>340</v>
      </c>
      <c r="D80" s="21" t="s">
        <v>669</v>
      </c>
      <c r="E80" s="23">
        <v>10000</v>
      </c>
      <c r="F80" s="23"/>
      <c r="G80" s="23"/>
    </row>
    <row r="81" ht="20" customHeight="1" spans="1:7">
      <c r="A81" s="21" t="s">
        <v>51</v>
      </c>
      <c r="B81" s="24" t="s">
        <v>327</v>
      </c>
      <c r="C81" s="24" t="s">
        <v>344</v>
      </c>
      <c r="D81" s="21" t="s">
        <v>669</v>
      </c>
      <c r="E81" s="23">
        <v>30000</v>
      </c>
      <c r="F81" s="23"/>
      <c r="G81" s="23"/>
    </row>
    <row r="82" ht="20" customHeight="1" spans="1:7">
      <c r="A82" s="21" t="s">
        <v>51</v>
      </c>
      <c r="B82" s="24" t="s">
        <v>341</v>
      </c>
      <c r="C82" s="24" t="s">
        <v>346</v>
      </c>
      <c r="D82" s="21" t="s">
        <v>669</v>
      </c>
      <c r="E82" s="23">
        <v>30000</v>
      </c>
      <c r="F82" s="23"/>
      <c r="G82" s="23"/>
    </row>
    <row r="83" ht="20" customHeight="1" spans="1:7">
      <c r="A83" s="21" t="s">
        <v>51</v>
      </c>
      <c r="B83" s="24" t="s">
        <v>327</v>
      </c>
      <c r="C83" s="24" t="s">
        <v>348</v>
      </c>
      <c r="D83" s="21" t="s">
        <v>669</v>
      </c>
      <c r="E83" s="23">
        <v>18000</v>
      </c>
      <c r="F83" s="23"/>
      <c r="G83" s="23"/>
    </row>
    <row r="84" ht="20" customHeight="1" spans="1:7">
      <c r="A84" s="21" t="s">
        <v>51</v>
      </c>
      <c r="B84" s="24" t="s">
        <v>327</v>
      </c>
      <c r="C84" s="24" t="s">
        <v>348</v>
      </c>
      <c r="D84" s="21" t="s">
        <v>669</v>
      </c>
      <c r="E84" s="23">
        <v>2000</v>
      </c>
      <c r="F84" s="23"/>
      <c r="G84" s="23"/>
    </row>
    <row r="85" ht="20" customHeight="1" spans="1:7">
      <c r="A85" s="21" t="s">
        <v>51</v>
      </c>
      <c r="B85" s="24" t="s">
        <v>327</v>
      </c>
      <c r="C85" s="24" t="s">
        <v>350</v>
      </c>
      <c r="D85" s="21" t="s">
        <v>669</v>
      </c>
      <c r="E85" s="23">
        <v>5780</v>
      </c>
      <c r="F85" s="23"/>
      <c r="G85" s="23"/>
    </row>
    <row r="86" ht="20" customHeight="1" spans="1:7">
      <c r="A86" s="21" t="s">
        <v>51</v>
      </c>
      <c r="B86" s="24" t="s">
        <v>327</v>
      </c>
      <c r="C86" s="24" t="s">
        <v>350</v>
      </c>
      <c r="D86" s="21" t="s">
        <v>669</v>
      </c>
      <c r="E86" s="23">
        <v>26940</v>
      </c>
      <c r="F86" s="23"/>
      <c r="G86" s="23"/>
    </row>
    <row r="87" ht="20" customHeight="1" spans="1:7">
      <c r="A87" s="21" t="s">
        <v>51</v>
      </c>
      <c r="B87" s="24" t="s">
        <v>327</v>
      </c>
      <c r="C87" s="24" t="s">
        <v>350</v>
      </c>
      <c r="D87" s="21" t="s">
        <v>669</v>
      </c>
      <c r="E87" s="23">
        <v>387480</v>
      </c>
      <c r="F87" s="23"/>
      <c r="G87" s="23"/>
    </row>
    <row r="88" ht="20" customHeight="1" spans="1:7">
      <c r="A88" s="21" t="s">
        <v>51</v>
      </c>
      <c r="B88" s="24" t="s">
        <v>327</v>
      </c>
      <c r="C88" s="24" t="s">
        <v>353</v>
      </c>
      <c r="D88" s="21" t="s">
        <v>669</v>
      </c>
      <c r="E88" s="23">
        <v>40000</v>
      </c>
      <c r="F88" s="23"/>
      <c r="G88" s="23"/>
    </row>
    <row r="89" ht="20" customHeight="1" spans="1:7">
      <c r="A89" s="21" t="s">
        <v>51</v>
      </c>
      <c r="B89" s="24" t="s">
        <v>341</v>
      </c>
      <c r="C89" s="24" t="s">
        <v>356</v>
      </c>
      <c r="D89" s="21" t="s">
        <v>669</v>
      </c>
      <c r="E89" s="23">
        <v>140000</v>
      </c>
      <c r="F89" s="23"/>
      <c r="G89" s="23"/>
    </row>
    <row r="90" ht="20" customHeight="1" spans="1:7">
      <c r="A90" s="21" t="s">
        <v>51</v>
      </c>
      <c r="B90" s="24" t="s">
        <v>327</v>
      </c>
      <c r="C90" s="24" t="s">
        <v>359</v>
      </c>
      <c r="D90" s="21" t="s">
        <v>669</v>
      </c>
      <c r="E90" s="23">
        <v>150000</v>
      </c>
      <c r="F90" s="23"/>
      <c r="G90" s="23"/>
    </row>
    <row r="91" ht="20" customHeight="1" spans="1:7">
      <c r="A91" s="21" t="s">
        <v>51</v>
      </c>
      <c r="B91" s="24" t="s">
        <v>327</v>
      </c>
      <c r="C91" s="24" t="s">
        <v>362</v>
      </c>
      <c r="D91" s="21" t="s">
        <v>669</v>
      </c>
      <c r="E91" s="23">
        <v>200876.35</v>
      </c>
      <c r="F91" s="23"/>
      <c r="G91" s="23"/>
    </row>
    <row r="92" ht="20" customHeight="1" spans="1:7">
      <c r="A92" s="21" t="s">
        <v>51</v>
      </c>
      <c r="B92" s="24" t="s">
        <v>327</v>
      </c>
      <c r="C92" s="24" t="s">
        <v>365</v>
      </c>
      <c r="D92" s="21" t="s">
        <v>669</v>
      </c>
      <c r="E92" s="23">
        <v>150000</v>
      </c>
      <c r="F92" s="23"/>
      <c r="G92" s="23"/>
    </row>
    <row r="93" ht="20" customHeight="1" spans="1:7">
      <c r="A93" s="21" t="s">
        <v>51</v>
      </c>
      <c r="B93" s="24" t="s">
        <v>341</v>
      </c>
      <c r="C93" s="24" t="s">
        <v>367</v>
      </c>
      <c r="D93" s="21" t="s">
        <v>669</v>
      </c>
      <c r="E93" s="23">
        <v>300000</v>
      </c>
      <c r="F93" s="23"/>
      <c r="G93" s="23"/>
    </row>
    <row r="94" ht="20" customHeight="1" spans="1:7">
      <c r="A94" s="21" t="s">
        <v>51</v>
      </c>
      <c r="B94" s="24" t="s">
        <v>327</v>
      </c>
      <c r="C94" s="24" t="s">
        <v>369</v>
      </c>
      <c r="D94" s="21" t="s">
        <v>669</v>
      </c>
      <c r="E94" s="23">
        <v>300000</v>
      </c>
      <c r="F94" s="23"/>
      <c r="G94" s="23"/>
    </row>
    <row r="95" ht="20" customHeight="1" spans="1:7">
      <c r="A95" s="21" t="s">
        <v>51</v>
      </c>
      <c r="B95" s="24" t="s">
        <v>327</v>
      </c>
      <c r="C95" s="24" t="s">
        <v>371</v>
      </c>
      <c r="D95" s="21" t="s">
        <v>669</v>
      </c>
      <c r="E95" s="23">
        <v>200000</v>
      </c>
      <c r="F95" s="23"/>
      <c r="G95" s="23"/>
    </row>
    <row r="96" ht="20" customHeight="1" spans="1:7">
      <c r="A96" s="21" t="s">
        <v>51</v>
      </c>
      <c r="B96" s="24" t="s">
        <v>327</v>
      </c>
      <c r="C96" s="24" t="s">
        <v>373</v>
      </c>
      <c r="D96" s="21" t="s">
        <v>669</v>
      </c>
      <c r="E96" s="23">
        <v>3300</v>
      </c>
      <c r="F96" s="23"/>
      <c r="G96" s="23"/>
    </row>
    <row r="97" ht="20" customHeight="1" spans="1:7">
      <c r="A97" s="21" t="s">
        <v>51</v>
      </c>
      <c r="B97" s="24" t="s">
        <v>327</v>
      </c>
      <c r="C97" s="24" t="s">
        <v>373</v>
      </c>
      <c r="D97" s="21" t="s">
        <v>669</v>
      </c>
      <c r="E97" s="23">
        <v>18800</v>
      </c>
      <c r="F97" s="23"/>
      <c r="G97" s="23"/>
    </row>
    <row r="98" ht="20" customHeight="1" spans="1:7">
      <c r="A98" s="21" t="s">
        <v>51</v>
      </c>
      <c r="B98" s="24" t="s">
        <v>327</v>
      </c>
      <c r="C98" s="24" t="s">
        <v>373</v>
      </c>
      <c r="D98" s="21" t="s">
        <v>669</v>
      </c>
      <c r="E98" s="23">
        <v>65447.5</v>
      </c>
      <c r="F98" s="23"/>
      <c r="G98" s="23"/>
    </row>
    <row r="99" ht="20" customHeight="1" spans="1:7">
      <c r="A99" s="21" t="s">
        <v>51</v>
      </c>
      <c r="B99" s="24" t="s">
        <v>327</v>
      </c>
      <c r="C99" s="24" t="s">
        <v>373</v>
      </c>
      <c r="D99" s="21" t="s">
        <v>669</v>
      </c>
      <c r="E99" s="23">
        <v>15500</v>
      </c>
      <c r="F99" s="23"/>
      <c r="G99" s="23"/>
    </row>
    <row r="100" ht="20" customHeight="1" spans="1:7">
      <c r="A100" s="21" t="s">
        <v>51</v>
      </c>
      <c r="B100" s="24" t="s">
        <v>327</v>
      </c>
      <c r="C100" s="24" t="s">
        <v>373</v>
      </c>
      <c r="D100" s="21" t="s">
        <v>669</v>
      </c>
      <c r="E100" s="23">
        <v>30900</v>
      </c>
      <c r="F100" s="23"/>
      <c r="G100" s="23"/>
    </row>
    <row r="101" ht="20" customHeight="1" spans="1:7">
      <c r="A101" s="21" t="s">
        <v>51</v>
      </c>
      <c r="B101" s="24" t="s">
        <v>327</v>
      </c>
      <c r="C101" s="24" t="s">
        <v>373</v>
      </c>
      <c r="D101" s="21" t="s">
        <v>669</v>
      </c>
      <c r="E101" s="23">
        <v>1800</v>
      </c>
      <c r="F101" s="23"/>
      <c r="G101" s="23"/>
    </row>
    <row r="102" ht="20" customHeight="1" spans="1:7">
      <c r="A102" s="21" t="s">
        <v>51</v>
      </c>
      <c r="B102" s="24" t="s">
        <v>327</v>
      </c>
      <c r="C102" s="25" t="s">
        <v>377</v>
      </c>
      <c r="D102" s="21" t="s">
        <v>669</v>
      </c>
      <c r="E102" s="23">
        <v>20000</v>
      </c>
      <c r="F102" s="23"/>
      <c r="G102" s="23"/>
    </row>
    <row r="103" ht="18.85" customHeight="1" spans="1:7">
      <c r="A103" s="26" t="s">
        <v>35</v>
      </c>
      <c r="B103" s="27" t="s">
        <v>670</v>
      </c>
      <c r="C103" s="27"/>
      <c r="D103" s="28"/>
      <c r="E103" s="23">
        <v>10257016.06</v>
      </c>
      <c r="F103" s="23">
        <v>7485842.21</v>
      </c>
      <c r="G103" s="23">
        <v>7485842.21</v>
      </c>
    </row>
  </sheetData>
  <mergeCells count="11">
    <mergeCell ref="A3:G3"/>
    <mergeCell ref="A4:D4"/>
    <mergeCell ref="E5:G5"/>
    <mergeCell ref="A103:D103"/>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4"/>
  <sheetViews>
    <sheetView showZeros="0" workbookViewId="0">
      <pane ySplit="1" topLeftCell="A2" activePane="bottomLeft" state="frozen"/>
      <selection/>
      <selection pane="bottomLeft" activeCell="F20" sqref="F20"/>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262"/>
      <c r="J2" s="283"/>
      <c r="R2" s="3" t="s">
        <v>31</v>
      </c>
    </row>
    <row r="3" ht="36" customHeight="1" spans="1:19">
      <c r="A3" s="263" t="s">
        <v>32</v>
      </c>
      <c r="B3" s="29"/>
      <c r="C3" s="29"/>
      <c r="D3" s="29"/>
      <c r="E3" s="29"/>
      <c r="F3" s="29"/>
      <c r="G3" s="29"/>
      <c r="H3" s="29"/>
      <c r="I3" s="29"/>
      <c r="J3" s="52"/>
      <c r="K3" s="29"/>
      <c r="L3" s="29"/>
      <c r="M3" s="29"/>
      <c r="N3" s="29"/>
      <c r="O3" s="29"/>
      <c r="P3" s="29"/>
      <c r="Q3" s="29"/>
      <c r="R3" s="29"/>
      <c r="S3" s="29"/>
    </row>
    <row r="4" ht="20.3" customHeight="1" spans="1:19">
      <c r="A4" s="101" t="str">
        <f>'部门财务收支预算总表01-1'!A4</f>
        <v>单位名称：新平彝族傣族自治县平掌乡人民政府</v>
      </c>
      <c r="B4" s="7"/>
      <c r="C4" s="7"/>
      <c r="D4" s="7"/>
      <c r="E4" s="7"/>
      <c r="F4" s="7"/>
      <c r="G4" s="7"/>
      <c r="H4" s="7"/>
      <c r="I4" s="7"/>
      <c r="J4" s="284"/>
      <c r="K4" s="7"/>
      <c r="L4" s="7"/>
      <c r="M4" s="7"/>
      <c r="N4" s="8"/>
      <c r="O4" s="8"/>
      <c r="P4" s="8"/>
      <c r="Q4" s="8"/>
      <c r="R4" s="8" t="s">
        <v>3</v>
      </c>
      <c r="S4" s="8" t="s">
        <v>3</v>
      </c>
    </row>
    <row r="5" ht="18.85" customHeight="1" spans="1:19">
      <c r="A5" s="264" t="s">
        <v>33</v>
      </c>
      <c r="B5" s="265" t="s">
        <v>34</v>
      </c>
      <c r="C5" s="265" t="s">
        <v>35</v>
      </c>
      <c r="D5" s="266" t="s">
        <v>36</v>
      </c>
      <c r="E5" s="267"/>
      <c r="F5" s="267"/>
      <c r="G5" s="267"/>
      <c r="H5" s="267"/>
      <c r="I5" s="267"/>
      <c r="J5" s="285"/>
      <c r="K5" s="267"/>
      <c r="L5" s="267"/>
      <c r="M5" s="267"/>
      <c r="N5" s="286"/>
      <c r="O5" s="286" t="s">
        <v>24</v>
      </c>
      <c r="P5" s="286"/>
      <c r="Q5" s="286"/>
      <c r="R5" s="286"/>
      <c r="S5" s="286"/>
    </row>
    <row r="6" ht="18" customHeight="1" spans="1:19">
      <c r="A6" s="268"/>
      <c r="B6" s="269"/>
      <c r="C6" s="269"/>
      <c r="D6" s="269" t="s">
        <v>37</v>
      </c>
      <c r="E6" s="269" t="s">
        <v>38</v>
      </c>
      <c r="F6" s="269" t="s">
        <v>39</v>
      </c>
      <c r="G6" s="269" t="s">
        <v>40</v>
      </c>
      <c r="H6" s="269" t="s">
        <v>41</v>
      </c>
      <c r="I6" s="287" t="s">
        <v>42</v>
      </c>
      <c r="J6" s="288"/>
      <c r="K6" s="287" t="s">
        <v>43</v>
      </c>
      <c r="L6" s="287" t="s">
        <v>44</v>
      </c>
      <c r="M6" s="287" t="s">
        <v>45</v>
      </c>
      <c r="N6" s="289" t="s">
        <v>46</v>
      </c>
      <c r="O6" s="290" t="s">
        <v>37</v>
      </c>
      <c r="P6" s="290" t="s">
        <v>38</v>
      </c>
      <c r="Q6" s="290" t="s">
        <v>39</v>
      </c>
      <c r="R6" s="290" t="s">
        <v>40</v>
      </c>
      <c r="S6" s="290" t="s">
        <v>47</v>
      </c>
    </row>
    <row r="7" ht="29.3" customHeight="1" spans="1:19">
      <c r="A7" s="270"/>
      <c r="B7" s="271"/>
      <c r="C7" s="271"/>
      <c r="D7" s="271"/>
      <c r="E7" s="271"/>
      <c r="F7" s="271"/>
      <c r="G7" s="271"/>
      <c r="H7" s="271"/>
      <c r="I7" s="291" t="s">
        <v>37</v>
      </c>
      <c r="J7" s="291" t="s">
        <v>48</v>
      </c>
      <c r="K7" s="291" t="s">
        <v>43</v>
      </c>
      <c r="L7" s="291" t="s">
        <v>44</v>
      </c>
      <c r="M7" s="291" t="s">
        <v>45</v>
      </c>
      <c r="N7" s="291" t="s">
        <v>46</v>
      </c>
      <c r="O7" s="291"/>
      <c r="P7" s="291"/>
      <c r="Q7" s="291"/>
      <c r="R7" s="291"/>
      <c r="S7" s="291"/>
    </row>
    <row r="8" ht="16.55" customHeight="1" spans="1:19">
      <c r="A8" s="272">
        <v>1</v>
      </c>
      <c r="B8" s="20">
        <v>2</v>
      </c>
      <c r="C8" s="20">
        <v>3</v>
      </c>
      <c r="D8" s="20">
        <v>4</v>
      </c>
      <c r="E8" s="272">
        <v>5</v>
      </c>
      <c r="F8" s="20">
        <v>6</v>
      </c>
      <c r="G8" s="20">
        <v>7</v>
      </c>
      <c r="H8" s="272">
        <v>8</v>
      </c>
      <c r="I8" s="20">
        <v>9</v>
      </c>
      <c r="J8" s="38">
        <v>10</v>
      </c>
      <c r="K8" s="38">
        <v>11</v>
      </c>
      <c r="L8" s="292">
        <v>12</v>
      </c>
      <c r="M8" s="38">
        <v>13</v>
      </c>
      <c r="N8" s="38">
        <v>14</v>
      </c>
      <c r="O8" s="38">
        <v>15</v>
      </c>
      <c r="P8" s="38">
        <v>16</v>
      </c>
      <c r="Q8" s="38">
        <v>17</v>
      </c>
      <c r="R8" s="38">
        <v>18</v>
      </c>
      <c r="S8" s="38">
        <v>19</v>
      </c>
    </row>
    <row r="9" ht="31.45" customHeight="1" spans="1:19">
      <c r="A9" s="194">
        <v>580</v>
      </c>
      <c r="B9" s="273" t="s">
        <v>49</v>
      </c>
      <c r="C9" s="50">
        <f>D9+I9</f>
        <v>21693623.15</v>
      </c>
      <c r="D9" s="50">
        <f>D10+D11+D12+D13</f>
        <v>21612291.94</v>
      </c>
      <c r="E9" s="50">
        <f>E10+E11+E12+E13</f>
        <v>21612291.94</v>
      </c>
      <c r="F9" s="274"/>
      <c r="G9" s="274"/>
      <c r="H9" s="275"/>
      <c r="I9" s="50">
        <v>81331.21</v>
      </c>
      <c r="J9" s="275"/>
      <c r="K9" s="275"/>
      <c r="L9" s="275"/>
      <c r="M9" s="275"/>
      <c r="N9" s="50">
        <v>81331.21</v>
      </c>
      <c r="O9" s="275"/>
      <c r="P9" s="275"/>
      <c r="Q9" s="275"/>
      <c r="R9" s="275"/>
      <c r="S9" s="275"/>
    </row>
    <row r="10" ht="16.55" customHeight="1" spans="1:19">
      <c r="A10" s="276">
        <v>580005</v>
      </c>
      <c r="B10" s="277" t="s">
        <v>50</v>
      </c>
      <c r="C10" s="50">
        <v>2332945.85</v>
      </c>
      <c r="D10" s="50">
        <v>2332945.85</v>
      </c>
      <c r="E10" s="50">
        <v>2332945.85</v>
      </c>
      <c r="F10" s="278"/>
      <c r="G10" s="278"/>
      <c r="H10" s="279"/>
      <c r="I10" s="50"/>
      <c r="J10" s="279"/>
      <c r="K10" s="279"/>
      <c r="L10" s="279"/>
      <c r="M10" s="279"/>
      <c r="N10" s="50"/>
      <c r="O10" s="279"/>
      <c r="P10" s="279"/>
      <c r="Q10" s="279"/>
      <c r="R10" s="279"/>
      <c r="S10" s="279"/>
    </row>
    <row r="11" customHeight="1" spans="1:19">
      <c r="A11" s="280">
        <v>580001</v>
      </c>
      <c r="B11" s="277" t="s">
        <v>51</v>
      </c>
      <c r="C11" s="50">
        <f>D11+I11</f>
        <v>15306573.98</v>
      </c>
      <c r="D11" s="50">
        <v>15225242.77</v>
      </c>
      <c r="E11" s="50">
        <v>15225242.77</v>
      </c>
      <c r="F11" s="278"/>
      <c r="G11" s="278"/>
      <c r="H11" s="281"/>
      <c r="I11" s="50">
        <v>81331.21</v>
      </c>
      <c r="J11" s="281"/>
      <c r="K11" s="281"/>
      <c r="L11" s="281"/>
      <c r="M11" s="281"/>
      <c r="N11" s="50">
        <v>81331.21</v>
      </c>
      <c r="O11" s="281"/>
      <c r="P11" s="281"/>
      <c r="Q11" s="281"/>
      <c r="R11" s="281"/>
      <c r="S11" s="281"/>
    </row>
    <row r="12" customHeight="1" spans="1:19">
      <c r="A12" s="280">
        <v>580011</v>
      </c>
      <c r="B12" s="277" t="s">
        <v>52</v>
      </c>
      <c r="C12" s="50">
        <v>771664.64</v>
      </c>
      <c r="D12" s="50">
        <v>771664.64</v>
      </c>
      <c r="E12" s="50">
        <v>771664.64</v>
      </c>
      <c r="F12" s="278"/>
      <c r="G12" s="278"/>
      <c r="H12" s="281"/>
      <c r="I12" s="50"/>
      <c r="J12" s="281"/>
      <c r="K12" s="281"/>
      <c r="L12" s="281"/>
      <c r="M12" s="281"/>
      <c r="N12" s="50"/>
      <c r="O12" s="281"/>
      <c r="P12" s="281"/>
      <c r="Q12" s="281"/>
      <c r="R12" s="281"/>
      <c r="S12" s="281"/>
    </row>
    <row r="13" customHeight="1" spans="1:19">
      <c r="A13" s="280">
        <v>580012</v>
      </c>
      <c r="B13" s="277" t="s">
        <v>53</v>
      </c>
      <c r="C13" s="50">
        <v>3282438.68</v>
      </c>
      <c r="D13" s="50">
        <v>3282438.68</v>
      </c>
      <c r="E13" s="50">
        <v>3282438.68</v>
      </c>
      <c r="F13" s="278"/>
      <c r="G13" s="278"/>
      <c r="H13" s="281"/>
      <c r="I13" s="50"/>
      <c r="J13" s="281"/>
      <c r="K13" s="281"/>
      <c r="L13" s="281"/>
      <c r="M13" s="281"/>
      <c r="N13" s="50"/>
      <c r="O13" s="281"/>
      <c r="P13" s="281"/>
      <c r="Q13" s="281"/>
      <c r="R13" s="281"/>
      <c r="S13" s="281"/>
    </row>
    <row r="14" customHeight="1" spans="1:19">
      <c r="A14" s="282" t="s">
        <v>35</v>
      </c>
      <c r="B14" s="282"/>
      <c r="C14" s="50">
        <v>21693623.15</v>
      </c>
      <c r="D14" s="50">
        <v>21612291.94</v>
      </c>
      <c r="E14" s="278">
        <v>21612291.94</v>
      </c>
      <c r="F14" s="278"/>
      <c r="G14" s="278"/>
      <c r="H14" s="278"/>
      <c r="I14" s="50">
        <v>81331.21</v>
      </c>
      <c r="J14" s="278"/>
      <c r="K14" s="278"/>
      <c r="L14" s="278"/>
      <c r="M14" s="278"/>
      <c r="N14" s="50">
        <v>81331.21</v>
      </c>
      <c r="O14" s="281"/>
      <c r="P14" s="281"/>
      <c r="Q14" s="281"/>
      <c r="R14" s="281"/>
      <c r="S14" s="281"/>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90"/>
  <sheetViews>
    <sheetView showZeros="0" topLeftCell="D1" workbookViewId="0">
      <pane ySplit="1" topLeftCell="A2" activePane="bottomLeft" state="frozen"/>
      <selection/>
      <selection pane="bottomLeft" activeCell="G93" sqref="G93"/>
    </sheetView>
  </sheetViews>
  <sheetFormatPr defaultColWidth="9.10833333333333" defaultRowHeight="14.25" customHeight="1"/>
  <cols>
    <col min="1" max="1" width="14.2166666666667" style="241"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42"/>
      <c r="B1" s="1"/>
      <c r="C1" s="1"/>
      <c r="D1" s="1"/>
      <c r="E1" s="1"/>
      <c r="F1" s="1"/>
      <c r="G1" s="1"/>
      <c r="H1" s="1"/>
      <c r="I1" s="1"/>
      <c r="J1" s="1"/>
      <c r="K1" s="1"/>
      <c r="L1" s="1"/>
      <c r="M1" s="1"/>
      <c r="N1" s="1"/>
      <c r="O1" s="1"/>
    </row>
    <row r="2" ht="15.75" customHeight="1" spans="15:15">
      <c r="O2" s="61" t="s">
        <v>54</v>
      </c>
    </row>
    <row r="3" ht="28.5" customHeight="1" spans="1:15">
      <c r="A3" s="243" t="s">
        <v>55</v>
      </c>
      <c r="B3" s="29"/>
      <c r="C3" s="29"/>
      <c r="D3" s="29"/>
      <c r="E3" s="29"/>
      <c r="F3" s="29"/>
      <c r="G3" s="29"/>
      <c r="H3" s="29"/>
      <c r="I3" s="29"/>
      <c r="J3" s="29"/>
      <c r="K3" s="29"/>
      <c r="L3" s="29"/>
      <c r="M3" s="29"/>
      <c r="N3" s="29"/>
      <c r="O3" s="29"/>
    </row>
    <row r="4" ht="15.05" customHeight="1" spans="1:15">
      <c r="A4" s="244" t="str">
        <f>'部门财务收支预算总表01-1'!A4</f>
        <v>单位名称：新平彝族傣族自治县平掌乡人民政府</v>
      </c>
      <c r="B4" s="115"/>
      <c r="C4" s="64"/>
      <c r="D4" s="64"/>
      <c r="E4" s="64"/>
      <c r="F4" s="64"/>
      <c r="G4" s="7"/>
      <c r="H4" s="64"/>
      <c r="I4" s="64"/>
      <c r="J4" s="7"/>
      <c r="K4" s="64"/>
      <c r="L4" s="64"/>
      <c r="M4" s="7"/>
      <c r="N4" s="7"/>
      <c r="O4" s="116" t="s">
        <v>3</v>
      </c>
    </row>
    <row r="5" ht="18.85" customHeight="1" spans="1:15">
      <c r="A5" s="245" t="s">
        <v>56</v>
      </c>
      <c r="B5" s="10" t="s">
        <v>57</v>
      </c>
      <c r="C5" s="16" t="s">
        <v>35</v>
      </c>
      <c r="D5" s="69" t="s">
        <v>38</v>
      </c>
      <c r="E5" s="69"/>
      <c r="F5" s="69"/>
      <c r="G5" s="246" t="s">
        <v>39</v>
      </c>
      <c r="H5" s="10" t="s">
        <v>40</v>
      </c>
      <c r="I5" s="10" t="s">
        <v>58</v>
      </c>
      <c r="J5" s="11" t="s">
        <v>59</v>
      </c>
      <c r="K5" s="77" t="s">
        <v>60</v>
      </c>
      <c r="L5" s="77" t="s">
        <v>61</v>
      </c>
      <c r="M5" s="77" t="s">
        <v>62</v>
      </c>
      <c r="N5" s="77" t="s">
        <v>63</v>
      </c>
      <c r="O5" s="94" t="s">
        <v>64</v>
      </c>
    </row>
    <row r="6" ht="29.95" customHeight="1" spans="1:15">
      <c r="A6" s="247"/>
      <c r="B6" s="19"/>
      <c r="C6" s="19"/>
      <c r="D6" s="69" t="s">
        <v>37</v>
      </c>
      <c r="E6" s="69" t="s">
        <v>65</v>
      </c>
      <c r="F6" s="69" t="s">
        <v>66</v>
      </c>
      <c r="G6" s="19"/>
      <c r="H6" s="19"/>
      <c r="I6" s="19"/>
      <c r="J6" s="69" t="s">
        <v>37</v>
      </c>
      <c r="K6" s="98" t="s">
        <v>60</v>
      </c>
      <c r="L6" s="98" t="s">
        <v>61</v>
      </c>
      <c r="M6" s="98" t="s">
        <v>62</v>
      </c>
      <c r="N6" s="98" t="s">
        <v>63</v>
      </c>
      <c r="O6" s="98" t="s">
        <v>64</v>
      </c>
    </row>
    <row r="7" ht="16.55" customHeight="1" spans="1:15">
      <c r="A7" s="248">
        <v>1</v>
      </c>
      <c r="B7" s="69">
        <v>2</v>
      </c>
      <c r="C7" s="69">
        <v>3</v>
      </c>
      <c r="D7" s="69">
        <v>4</v>
      </c>
      <c r="E7" s="69">
        <v>5</v>
      </c>
      <c r="F7" s="69">
        <v>6</v>
      </c>
      <c r="G7" s="69">
        <v>7</v>
      </c>
      <c r="H7" s="54">
        <v>8</v>
      </c>
      <c r="I7" s="54">
        <v>9</v>
      </c>
      <c r="J7" s="54">
        <v>10</v>
      </c>
      <c r="K7" s="54">
        <v>11</v>
      </c>
      <c r="L7" s="54">
        <v>12</v>
      </c>
      <c r="M7" s="54">
        <v>13</v>
      </c>
      <c r="N7" s="54">
        <v>14</v>
      </c>
      <c r="O7" s="69">
        <v>15</v>
      </c>
    </row>
    <row r="8" s="240" customFormat="1" ht="20.3" customHeight="1" spans="1:15">
      <c r="A8" s="217">
        <v>201</v>
      </c>
      <c r="B8" s="249" t="s">
        <v>67</v>
      </c>
      <c r="C8" s="250">
        <v>6748478.11</v>
      </c>
      <c r="D8" s="250">
        <f>E8+F8</f>
        <v>6677146.9</v>
      </c>
      <c r="E8" s="251">
        <v>5276349.4</v>
      </c>
      <c r="F8" s="251">
        <v>1400797.5</v>
      </c>
      <c r="G8" s="252"/>
      <c r="H8" s="250"/>
      <c r="I8" s="250"/>
      <c r="J8" s="250"/>
      <c r="K8" s="250"/>
      <c r="L8" s="250"/>
      <c r="M8" s="254"/>
      <c r="N8" s="250"/>
      <c r="O8" s="251">
        <v>71331.21</v>
      </c>
    </row>
    <row r="9" s="240" customFormat="1" ht="17.2" customHeight="1" spans="1:15">
      <c r="A9" s="217">
        <v>20101</v>
      </c>
      <c r="B9" s="249" t="s">
        <v>68</v>
      </c>
      <c r="C9" s="130">
        <v>391200</v>
      </c>
      <c r="D9" s="130">
        <f>E9+F9</f>
        <v>347600</v>
      </c>
      <c r="E9" s="253">
        <v>121000</v>
      </c>
      <c r="F9" s="253">
        <v>226600</v>
      </c>
      <c r="G9" s="252"/>
      <c r="H9" s="250"/>
      <c r="I9" s="130"/>
      <c r="J9" s="130"/>
      <c r="K9" s="130"/>
      <c r="L9" s="130"/>
      <c r="M9" s="255"/>
      <c r="N9" s="130"/>
      <c r="O9" s="253">
        <v>43600</v>
      </c>
    </row>
    <row r="10" s="240" customFormat="1" ht="17.2" customHeight="1" spans="1:15">
      <c r="A10" s="217">
        <v>2010101</v>
      </c>
      <c r="B10" s="249" t="s">
        <v>69</v>
      </c>
      <c r="C10" s="130">
        <v>121000</v>
      </c>
      <c r="D10" s="130">
        <f t="shared" ref="D10:D41" si="0">E10+F10</f>
        <v>121000</v>
      </c>
      <c r="E10" s="253">
        <v>121000</v>
      </c>
      <c r="F10" s="253"/>
      <c r="G10" s="252"/>
      <c r="H10" s="250"/>
      <c r="I10" s="130"/>
      <c r="J10" s="130"/>
      <c r="K10" s="130"/>
      <c r="L10" s="130"/>
      <c r="M10" s="255"/>
      <c r="N10" s="130"/>
      <c r="O10" s="253"/>
    </row>
    <row r="11" s="240" customFormat="1" ht="17.2" customHeight="1" spans="1:15">
      <c r="A11" s="217">
        <v>2010108</v>
      </c>
      <c r="B11" s="249" t="s">
        <v>70</v>
      </c>
      <c r="C11" s="130">
        <v>132600</v>
      </c>
      <c r="D11" s="130">
        <f t="shared" si="0"/>
        <v>132600</v>
      </c>
      <c r="E11" s="253"/>
      <c r="F11" s="253">
        <v>132600</v>
      </c>
      <c r="G11" s="252"/>
      <c r="H11" s="250"/>
      <c r="I11" s="130"/>
      <c r="J11" s="130"/>
      <c r="K11" s="130"/>
      <c r="L11" s="130"/>
      <c r="M11" s="255"/>
      <c r="N11" s="130"/>
      <c r="O11" s="253"/>
    </row>
    <row r="12" s="240" customFormat="1" ht="17.2" customHeight="1" spans="1:15">
      <c r="A12" s="217">
        <v>2010199</v>
      </c>
      <c r="B12" s="249" t="s">
        <v>71</v>
      </c>
      <c r="C12" s="130">
        <v>137600</v>
      </c>
      <c r="D12" s="130">
        <f t="shared" si="0"/>
        <v>94000</v>
      </c>
      <c r="E12" s="253"/>
      <c r="F12" s="253">
        <v>94000</v>
      </c>
      <c r="G12" s="252"/>
      <c r="H12" s="250"/>
      <c r="I12" s="130"/>
      <c r="J12" s="130"/>
      <c r="K12" s="130"/>
      <c r="L12" s="130"/>
      <c r="M12" s="255"/>
      <c r="N12" s="130"/>
      <c r="O12" s="253">
        <v>43600</v>
      </c>
    </row>
    <row r="13" s="240" customFormat="1" ht="17.2" customHeight="1" spans="1:15">
      <c r="A13" s="217">
        <v>20103</v>
      </c>
      <c r="B13" s="249" t="s">
        <v>72</v>
      </c>
      <c r="C13" s="130">
        <v>4419463.21</v>
      </c>
      <c r="D13" s="130">
        <f t="shared" si="0"/>
        <v>4416832</v>
      </c>
      <c r="E13" s="253">
        <v>3505832</v>
      </c>
      <c r="F13" s="253">
        <v>911000</v>
      </c>
      <c r="G13" s="252"/>
      <c r="H13" s="250"/>
      <c r="I13" s="130"/>
      <c r="J13" s="130"/>
      <c r="K13" s="130"/>
      <c r="L13" s="130"/>
      <c r="M13" s="255"/>
      <c r="N13" s="130"/>
      <c r="O13" s="253">
        <v>2631.21</v>
      </c>
    </row>
    <row r="14" s="240" customFormat="1" ht="17.2" customHeight="1" spans="1:15">
      <c r="A14" s="217">
        <v>2010301</v>
      </c>
      <c r="B14" s="249" t="s">
        <v>69</v>
      </c>
      <c r="C14" s="130">
        <v>4419463.21</v>
      </c>
      <c r="D14" s="130">
        <f t="shared" si="0"/>
        <v>4416832</v>
      </c>
      <c r="E14" s="253">
        <v>3505832</v>
      </c>
      <c r="F14" s="253">
        <v>911000</v>
      </c>
      <c r="G14" s="252"/>
      <c r="H14" s="250"/>
      <c r="I14" s="130"/>
      <c r="J14" s="130"/>
      <c r="K14" s="130"/>
      <c r="L14" s="130"/>
      <c r="M14" s="255"/>
      <c r="N14" s="130"/>
      <c r="O14" s="253">
        <v>2631.21</v>
      </c>
    </row>
    <row r="15" s="240" customFormat="1" ht="17.2" customHeight="1" spans="1:15">
      <c r="A15" s="217">
        <v>20106</v>
      </c>
      <c r="B15" s="249" t="s">
        <v>73</v>
      </c>
      <c r="C15" s="130">
        <v>135747.5</v>
      </c>
      <c r="D15" s="130">
        <f t="shared" si="0"/>
        <v>135747.5</v>
      </c>
      <c r="E15" s="253"/>
      <c r="F15" s="253">
        <v>135747.5</v>
      </c>
      <c r="G15" s="252"/>
      <c r="H15" s="250"/>
      <c r="I15" s="130"/>
      <c r="J15" s="130"/>
      <c r="K15" s="130"/>
      <c r="L15" s="130"/>
      <c r="M15" s="255"/>
      <c r="N15" s="130"/>
      <c r="O15" s="253"/>
    </row>
    <row r="16" s="240" customFormat="1" ht="17.2" customHeight="1" spans="1:15">
      <c r="A16" s="217">
        <v>2010699</v>
      </c>
      <c r="B16" s="249" t="s">
        <v>74</v>
      </c>
      <c r="C16" s="130">
        <v>135747.5</v>
      </c>
      <c r="D16" s="130">
        <f t="shared" si="0"/>
        <v>135747.5</v>
      </c>
      <c r="E16" s="253"/>
      <c r="F16" s="253">
        <v>135747.5</v>
      </c>
      <c r="G16" s="252"/>
      <c r="H16" s="250"/>
      <c r="I16" s="130"/>
      <c r="J16" s="130"/>
      <c r="K16" s="130"/>
      <c r="L16" s="130"/>
      <c r="M16" s="255"/>
      <c r="N16" s="130"/>
      <c r="O16" s="253"/>
    </row>
    <row r="17" s="240" customFormat="1" ht="17.2" customHeight="1" spans="1:15">
      <c r="A17" s="217">
        <v>20132</v>
      </c>
      <c r="B17" s="249" t="s">
        <v>75</v>
      </c>
      <c r="C17" s="130">
        <v>127450</v>
      </c>
      <c r="D17" s="130">
        <f t="shared" si="0"/>
        <v>127450</v>
      </c>
      <c r="E17" s="253"/>
      <c r="F17" s="253">
        <v>127450</v>
      </c>
      <c r="G17" s="252"/>
      <c r="H17" s="250"/>
      <c r="I17" s="130"/>
      <c r="J17" s="130"/>
      <c r="K17" s="130"/>
      <c r="L17" s="130"/>
      <c r="M17" s="255"/>
      <c r="N17" s="130"/>
      <c r="O17" s="253"/>
    </row>
    <row r="18" s="240" customFormat="1" ht="17.2" customHeight="1" spans="1:15">
      <c r="A18" s="217">
        <v>2013202</v>
      </c>
      <c r="B18" s="249" t="s">
        <v>76</v>
      </c>
      <c r="C18" s="130">
        <v>2650</v>
      </c>
      <c r="D18" s="130">
        <f t="shared" si="0"/>
        <v>2650</v>
      </c>
      <c r="E18" s="253"/>
      <c r="F18" s="253">
        <v>2650</v>
      </c>
      <c r="G18" s="252"/>
      <c r="H18" s="250"/>
      <c r="I18" s="130"/>
      <c r="J18" s="130"/>
      <c r="K18" s="130"/>
      <c r="L18" s="130"/>
      <c r="M18" s="255"/>
      <c r="N18" s="130"/>
      <c r="O18" s="253"/>
    </row>
    <row r="19" s="240" customFormat="1" ht="17.2" customHeight="1" spans="1:15">
      <c r="A19" s="217">
        <v>2013299</v>
      </c>
      <c r="B19" s="249" t="s">
        <v>77</v>
      </c>
      <c r="C19" s="130">
        <v>124800</v>
      </c>
      <c r="D19" s="130">
        <f t="shared" si="0"/>
        <v>124800</v>
      </c>
      <c r="E19" s="253"/>
      <c r="F19" s="253">
        <v>124800</v>
      </c>
      <c r="G19" s="252"/>
      <c r="H19" s="250"/>
      <c r="I19" s="130"/>
      <c r="J19" s="130"/>
      <c r="K19" s="130"/>
      <c r="L19" s="130"/>
      <c r="M19" s="255"/>
      <c r="N19" s="130"/>
      <c r="O19" s="253"/>
    </row>
    <row r="20" s="240" customFormat="1" ht="17.2" customHeight="1" spans="1:15">
      <c r="A20" s="217">
        <v>20136</v>
      </c>
      <c r="B20" s="249" t="s">
        <v>78</v>
      </c>
      <c r="C20" s="130">
        <v>1649517.4</v>
      </c>
      <c r="D20" s="130">
        <f t="shared" si="0"/>
        <v>1649517.4</v>
      </c>
      <c r="E20" s="253">
        <v>1649517.4</v>
      </c>
      <c r="F20" s="253"/>
      <c r="G20" s="252"/>
      <c r="H20" s="250"/>
      <c r="I20" s="130"/>
      <c r="J20" s="130"/>
      <c r="K20" s="130"/>
      <c r="L20" s="130"/>
      <c r="M20" s="255"/>
      <c r="N20" s="130"/>
      <c r="O20" s="253"/>
    </row>
    <row r="21" s="240" customFormat="1" ht="17.2" customHeight="1" spans="1:15">
      <c r="A21" s="217">
        <v>2013650</v>
      </c>
      <c r="B21" s="249" t="s">
        <v>79</v>
      </c>
      <c r="C21" s="130">
        <v>1649517.4</v>
      </c>
      <c r="D21" s="130">
        <f t="shared" si="0"/>
        <v>1649517.4</v>
      </c>
      <c r="E21" s="253">
        <v>1649517.4</v>
      </c>
      <c r="F21" s="253"/>
      <c r="G21" s="252"/>
      <c r="H21" s="250"/>
      <c r="I21" s="130"/>
      <c r="J21" s="130"/>
      <c r="K21" s="130"/>
      <c r="L21" s="130"/>
      <c r="M21" s="255"/>
      <c r="N21" s="130"/>
      <c r="O21" s="253"/>
    </row>
    <row r="22" s="240" customFormat="1" ht="17.2" customHeight="1" spans="1:15">
      <c r="A22" s="217">
        <v>20199</v>
      </c>
      <c r="B22" s="249" t="s">
        <v>80</v>
      </c>
      <c r="C22" s="130">
        <v>25100</v>
      </c>
      <c r="D22" s="130">
        <f t="shared" si="0"/>
        <v>0</v>
      </c>
      <c r="E22" s="253"/>
      <c r="F22" s="253"/>
      <c r="G22" s="252"/>
      <c r="H22" s="250"/>
      <c r="I22" s="130"/>
      <c r="J22" s="130"/>
      <c r="K22" s="130"/>
      <c r="L22" s="130"/>
      <c r="M22" s="255"/>
      <c r="N22" s="130"/>
      <c r="O22" s="253">
        <v>25100</v>
      </c>
    </row>
    <row r="23" s="240" customFormat="1" ht="17.2" customHeight="1" spans="1:15">
      <c r="A23" s="217">
        <v>2019999</v>
      </c>
      <c r="B23" s="249" t="s">
        <v>81</v>
      </c>
      <c r="C23" s="130">
        <v>25100</v>
      </c>
      <c r="D23" s="130">
        <f t="shared" si="0"/>
        <v>0</v>
      </c>
      <c r="E23" s="253"/>
      <c r="F23" s="253"/>
      <c r="G23" s="252"/>
      <c r="H23" s="250"/>
      <c r="I23" s="130"/>
      <c r="J23" s="130"/>
      <c r="K23" s="130"/>
      <c r="L23" s="130"/>
      <c r="M23" s="255"/>
      <c r="N23" s="130"/>
      <c r="O23" s="253">
        <v>25100</v>
      </c>
    </row>
    <row r="24" s="240" customFormat="1" ht="17.2" customHeight="1" spans="1:15">
      <c r="A24" s="217">
        <v>207</v>
      </c>
      <c r="B24" s="249" t="s">
        <v>82</v>
      </c>
      <c r="C24" s="130">
        <v>1800</v>
      </c>
      <c r="D24" s="130">
        <f t="shared" si="0"/>
        <v>1800</v>
      </c>
      <c r="E24" s="253"/>
      <c r="F24" s="253">
        <v>1800</v>
      </c>
      <c r="G24" s="252"/>
      <c r="H24" s="250"/>
      <c r="I24" s="130"/>
      <c r="J24" s="130"/>
      <c r="K24" s="130"/>
      <c r="L24" s="130"/>
      <c r="M24" s="255"/>
      <c r="N24" s="130"/>
      <c r="O24" s="253"/>
    </row>
    <row r="25" s="240" customFormat="1" ht="17.2" customHeight="1" spans="1:15">
      <c r="A25" s="217">
        <v>20701</v>
      </c>
      <c r="B25" s="249" t="s">
        <v>83</v>
      </c>
      <c r="C25" s="130">
        <v>1800</v>
      </c>
      <c r="D25" s="130">
        <f t="shared" si="0"/>
        <v>1800</v>
      </c>
      <c r="E25" s="253"/>
      <c r="F25" s="253">
        <v>1800</v>
      </c>
      <c r="G25" s="252"/>
      <c r="H25" s="250"/>
      <c r="I25" s="130"/>
      <c r="J25" s="130"/>
      <c r="K25" s="130"/>
      <c r="L25" s="130"/>
      <c r="M25" s="255"/>
      <c r="N25" s="130"/>
      <c r="O25" s="253"/>
    </row>
    <row r="26" s="240" customFormat="1" ht="17.2" customHeight="1" spans="1:15">
      <c r="A26" s="217">
        <v>2070109</v>
      </c>
      <c r="B26" s="249" t="s">
        <v>84</v>
      </c>
      <c r="C26" s="130">
        <v>1800</v>
      </c>
      <c r="D26" s="130">
        <f t="shared" si="0"/>
        <v>1800</v>
      </c>
      <c r="E26" s="253"/>
      <c r="F26" s="253">
        <v>1800</v>
      </c>
      <c r="G26" s="252"/>
      <c r="H26" s="250"/>
      <c r="I26" s="130"/>
      <c r="J26" s="130"/>
      <c r="K26" s="130"/>
      <c r="L26" s="130"/>
      <c r="M26" s="255"/>
      <c r="N26" s="130"/>
      <c r="O26" s="253"/>
    </row>
    <row r="27" s="240" customFormat="1" ht="17.2" customHeight="1" spans="1:15">
      <c r="A27" s="217">
        <v>208</v>
      </c>
      <c r="B27" s="249" t="s">
        <v>85</v>
      </c>
      <c r="C27" s="130">
        <v>1225631.7</v>
      </c>
      <c r="D27" s="130">
        <f t="shared" si="0"/>
        <v>1225631.7</v>
      </c>
      <c r="E27" s="253">
        <v>1160423.7</v>
      </c>
      <c r="F27" s="253">
        <v>65208</v>
      </c>
      <c r="G27" s="252"/>
      <c r="H27" s="250"/>
      <c r="I27" s="130"/>
      <c r="J27" s="130"/>
      <c r="K27" s="130"/>
      <c r="L27" s="130"/>
      <c r="M27" s="255"/>
      <c r="N27" s="130"/>
      <c r="O27" s="253"/>
    </row>
    <row r="28" s="240" customFormat="1" ht="17.2" customHeight="1" spans="1:15">
      <c r="A28" s="217">
        <v>20805</v>
      </c>
      <c r="B28" s="249" t="s">
        <v>86</v>
      </c>
      <c r="C28" s="130">
        <v>1160423.7</v>
      </c>
      <c r="D28" s="130">
        <f t="shared" si="0"/>
        <v>1160423.7</v>
      </c>
      <c r="E28" s="253">
        <v>1160423.7</v>
      </c>
      <c r="F28" s="253"/>
      <c r="G28" s="252"/>
      <c r="H28" s="250"/>
      <c r="I28" s="130"/>
      <c r="J28" s="130"/>
      <c r="K28" s="130"/>
      <c r="L28" s="130"/>
      <c r="M28" s="255"/>
      <c r="N28" s="130"/>
      <c r="O28" s="253"/>
    </row>
    <row r="29" s="240" customFormat="1" ht="17.2" customHeight="1" spans="1:15">
      <c r="A29" s="217">
        <v>2080501</v>
      </c>
      <c r="B29" s="249" t="s">
        <v>87</v>
      </c>
      <c r="C29" s="130">
        <v>11400</v>
      </c>
      <c r="D29" s="130">
        <f t="shared" si="0"/>
        <v>11400</v>
      </c>
      <c r="E29" s="253">
        <v>11400</v>
      </c>
      <c r="F29" s="253"/>
      <c r="G29" s="252"/>
      <c r="H29" s="250"/>
      <c r="I29" s="130"/>
      <c r="J29" s="130"/>
      <c r="K29" s="130"/>
      <c r="L29" s="130"/>
      <c r="M29" s="255"/>
      <c r="N29" s="130"/>
      <c r="O29" s="253"/>
    </row>
    <row r="30" s="240" customFormat="1" ht="17.2" customHeight="1" spans="1:15">
      <c r="A30" s="217">
        <v>2080502</v>
      </c>
      <c r="B30" s="249" t="s">
        <v>88</v>
      </c>
      <c r="C30" s="130">
        <v>11700</v>
      </c>
      <c r="D30" s="130">
        <f t="shared" si="0"/>
        <v>11700</v>
      </c>
      <c r="E30" s="253">
        <v>11700</v>
      </c>
      <c r="F30" s="253"/>
      <c r="G30" s="252"/>
      <c r="H30" s="250"/>
      <c r="I30" s="130"/>
      <c r="J30" s="130"/>
      <c r="K30" s="130"/>
      <c r="L30" s="130"/>
      <c r="M30" s="255"/>
      <c r="N30" s="130"/>
      <c r="O30" s="253"/>
    </row>
    <row r="31" s="240" customFormat="1" ht="17.2" customHeight="1" spans="1:15">
      <c r="A31" s="217">
        <v>2080505</v>
      </c>
      <c r="B31" s="249" t="s">
        <v>89</v>
      </c>
      <c r="C31" s="130">
        <v>1137323.7</v>
      </c>
      <c r="D31" s="130">
        <f t="shared" si="0"/>
        <v>1137323.7</v>
      </c>
      <c r="E31" s="253">
        <v>1137323.7</v>
      </c>
      <c r="F31" s="253"/>
      <c r="G31" s="252"/>
      <c r="H31" s="250"/>
      <c r="I31" s="130"/>
      <c r="J31" s="130"/>
      <c r="K31" s="130"/>
      <c r="L31" s="130"/>
      <c r="M31" s="255"/>
      <c r="N31" s="130"/>
      <c r="O31" s="253"/>
    </row>
    <row r="32" s="240" customFormat="1" ht="17.2" customHeight="1" spans="1:15">
      <c r="A32" s="217">
        <v>20808</v>
      </c>
      <c r="B32" s="249" t="s">
        <v>90</v>
      </c>
      <c r="C32" s="130">
        <v>56208</v>
      </c>
      <c r="D32" s="130">
        <f t="shared" si="0"/>
        <v>56208</v>
      </c>
      <c r="E32" s="253"/>
      <c r="F32" s="253">
        <v>56208</v>
      </c>
      <c r="G32" s="252"/>
      <c r="H32" s="250"/>
      <c r="I32" s="130"/>
      <c r="J32" s="130"/>
      <c r="K32" s="130"/>
      <c r="L32" s="130"/>
      <c r="M32" s="255"/>
      <c r="N32" s="130"/>
      <c r="O32" s="253"/>
    </row>
    <row r="33" s="240" customFormat="1" ht="17.2" customHeight="1" spans="1:15">
      <c r="A33" s="217">
        <v>2080801</v>
      </c>
      <c r="B33" s="249" t="s">
        <v>91</v>
      </c>
      <c r="C33" s="130">
        <v>56208</v>
      </c>
      <c r="D33" s="130">
        <f t="shared" si="0"/>
        <v>56208</v>
      </c>
      <c r="E33" s="253"/>
      <c r="F33" s="253">
        <v>56208</v>
      </c>
      <c r="G33" s="252"/>
      <c r="H33" s="250"/>
      <c r="I33" s="130"/>
      <c r="J33" s="130"/>
      <c r="K33" s="130"/>
      <c r="L33" s="130"/>
      <c r="M33" s="255"/>
      <c r="N33" s="130"/>
      <c r="O33" s="253"/>
    </row>
    <row r="34" s="240" customFormat="1" ht="17.2" customHeight="1" spans="1:15">
      <c r="A34" s="217">
        <v>20810</v>
      </c>
      <c r="B34" s="249" t="s">
        <v>92</v>
      </c>
      <c r="C34" s="130">
        <v>9000</v>
      </c>
      <c r="D34" s="130">
        <f t="shared" si="0"/>
        <v>9000</v>
      </c>
      <c r="E34" s="253"/>
      <c r="F34" s="253">
        <v>9000</v>
      </c>
      <c r="G34" s="252"/>
      <c r="H34" s="250"/>
      <c r="I34" s="130"/>
      <c r="J34" s="130"/>
      <c r="K34" s="130"/>
      <c r="L34" s="130"/>
      <c r="M34" s="255"/>
      <c r="N34" s="130"/>
      <c r="O34" s="253"/>
    </row>
    <row r="35" s="240" customFormat="1" ht="17.2" customHeight="1" spans="1:15">
      <c r="A35" s="217">
        <v>2081006</v>
      </c>
      <c r="B35" s="249" t="s">
        <v>93</v>
      </c>
      <c r="C35" s="130">
        <v>9000</v>
      </c>
      <c r="D35" s="130">
        <f t="shared" si="0"/>
        <v>9000</v>
      </c>
      <c r="E35" s="253"/>
      <c r="F35" s="253">
        <v>9000</v>
      </c>
      <c r="G35" s="252"/>
      <c r="H35" s="250"/>
      <c r="I35" s="130"/>
      <c r="J35" s="130"/>
      <c r="K35" s="130"/>
      <c r="L35" s="130"/>
      <c r="M35" s="255"/>
      <c r="N35" s="130"/>
      <c r="O35" s="253"/>
    </row>
    <row r="36" s="240" customFormat="1" ht="17.2" customHeight="1" spans="1:15">
      <c r="A36" s="217">
        <v>210</v>
      </c>
      <c r="B36" s="249" t="s">
        <v>94</v>
      </c>
      <c r="C36" s="130">
        <v>766108.72</v>
      </c>
      <c r="D36" s="130">
        <f t="shared" si="0"/>
        <v>766108.72</v>
      </c>
      <c r="E36" s="253">
        <v>757108.72</v>
      </c>
      <c r="F36" s="253">
        <v>9000</v>
      </c>
      <c r="G36" s="252"/>
      <c r="H36" s="250"/>
      <c r="I36" s="130"/>
      <c r="J36" s="130"/>
      <c r="K36" s="130"/>
      <c r="L36" s="130"/>
      <c r="M36" s="255"/>
      <c r="N36" s="130"/>
      <c r="O36" s="253"/>
    </row>
    <row r="37" s="240" customFormat="1" ht="17.2" customHeight="1" spans="1:15">
      <c r="A37" s="217">
        <v>21011</v>
      </c>
      <c r="B37" s="249" t="s">
        <v>95</v>
      </c>
      <c r="C37" s="130">
        <v>757108.72</v>
      </c>
      <c r="D37" s="130">
        <f t="shared" si="0"/>
        <v>757108.72</v>
      </c>
      <c r="E37" s="253">
        <v>757108.72</v>
      </c>
      <c r="F37" s="253"/>
      <c r="G37" s="252"/>
      <c r="H37" s="250"/>
      <c r="I37" s="130"/>
      <c r="J37" s="130"/>
      <c r="K37" s="130"/>
      <c r="L37" s="130"/>
      <c r="M37" s="255"/>
      <c r="N37" s="130"/>
      <c r="O37" s="253"/>
    </row>
    <row r="38" s="240" customFormat="1" ht="17.2" customHeight="1" spans="1:15">
      <c r="A38" s="217">
        <v>2101101</v>
      </c>
      <c r="B38" s="249" t="s">
        <v>96</v>
      </c>
      <c r="C38" s="130">
        <v>12002</v>
      </c>
      <c r="D38" s="130">
        <f t="shared" si="0"/>
        <v>12002</v>
      </c>
      <c r="E38" s="253">
        <v>12002</v>
      </c>
      <c r="F38" s="253"/>
      <c r="G38" s="252"/>
      <c r="H38" s="250"/>
      <c r="I38" s="130"/>
      <c r="J38" s="130"/>
      <c r="K38" s="130"/>
      <c r="L38" s="130"/>
      <c r="M38" s="255"/>
      <c r="N38" s="130"/>
      <c r="O38" s="253"/>
    </row>
    <row r="39" s="240" customFormat="1" ht="17.2" customHeight="1" spans="1:15">
      <c r="A39" s="217">
        <v>2101102</v>
      </c>
      <c r="B39" s="249" t="s">
        <v>97</v>
      </c>
      <c r="C39" s="130">
        <v>490345.52</v>
      </c>
      <c r="D39" s="130">
        <f t="shared" si="0"/>
        <v>490345.52</v>
      </c>
      <c r="E39" s="253">
        <v>490345.52</v>
      </c>
      <c r="F39" s="253"/>
      <c r="G39" s="252"/>
      <c r="H39" s="250"/>
      <c r="I39" s="130"/>
      <c r="J39" s="130"/>
      <c r="K39" s="130"/>
      <c r="L39" s="130"/>
      <c r="M39" s="255"/>
      <c r="N39" s="130"/>
      <c r="O39" s="253"/>
    </row>
    <row r="40" s="240" customFormat="1" ht="17.2" customHeight="1" spans="1:15">
      <c r="A40" s="217">
        <v>2101103</v>
      </c>
      <c r="B40" s="249" t="s">
        <v>98</v>
      </c>
      <c r="C40" s="130">
        <v>233151.72</v>
      </c>
      <c r="D40" s="130">
        <f t="shared" si="0"/>
        <v>233151.72</v>
      </c>
      <c r="E40" s="253">
        <v>233151.72</v>
      </c>
      <c r="F40" s="253"/>
      <c r="G40" s="252"/>
      <c r="H40" s="250"/>
      <c r="I40" s="130"/>
      <c r="J40" s="130"/>
      <c r="K40" s="130"/>
      <c r="L40" s="130"/>
      <c r="M40" s="255"/>
      <c r="N40" s="130"/>
      <c r="O40" s="253"/>
    </row>
    <row r="41" s="240" customFormat="1" ht="17.2" customHeight="1" spans="1:15">
      <c r="A41" s="217">
        <v>2101199</v>
      </c>
      <c r="B41" s="249" t="s">
        <v>99</v>
      </c>
      <c r="C41" s="130">
        <v>21609.48</v>
      </c>
      <c r="D41" s="130">
        <f t="shared" si="0"/>
        <v>21609.48</v>
      </c>
      <c r="E41" s="253">
        <v>21609.48</v>
      </c>
      <c r="F41" s="253"/>
      <c r="G41" s="252"/>
      <c r="H41" s="250"/>
      <c r="I41" s="130"/>
      <c r="J41" s="130"/>
      <c r="K41" s="130"/>
      <c r="L41" s="130"/>
      <c r="M41" s="255"/>
      <c r="N41" s="130"/>
      <c r="O41" s="253"/>
    </row>
    <row r="42" s="240" customFormat="1" ht="17.2" customHeight="1" spans="1:15">
      <c r="A42" s="217">
        <v>21099</v>
      </c>
      <c r="B42" s="249" t="s">
        <v>100</v>
      </c>
      <c r="C42" s="130">
        <v>9000</v>
      </c>
      <c r="D42" s="130">
        <f t="shared" ref="D42:D81" si="1">E42+F42</f>
        <v>9000</v>
      </c>
      <c r="E42" s="253"/>
      <c r="F42" s="253">
        <v>9000</v>
      </c>
      <c r="G42" s="252"/>
      <c r="H42" s="250"/>
      <c r="I42" s="130"/>
      <c r="J42" s="130"/>
      <c r="K42" s="130"/>
      <c r="L42" s="130"/>
      <c r="M42" s="255"/>
      <c r="N42" s="130"/>
      <c r="O42" s="253"/>
    </row>
    <row r="43" s="240" customFormat="1" ht="17.2" customHeight="1" spans="1:15">
      <c r="A43" s="217">
        <v>2109999</v>
      </c>
      <c r="B43" s="249" t="s">
        <v>101</v>
      </c>
      <c r="C43" s="130">
        <v>9000</v>
      </c>
      <c r="D43" s="130">
        <f t="shared" si="1"/>
        <v>9000</v>
      </c>
      <c r="E43" s="253"/>
      <c r="F43" s="253">
        <v>9000</v>
      </c>
      <c r="G43" s="252"/>
      <c r="H43" s="250"/>
      <c r="I43" s="130"/>
      <c r="J43" s="130"/>
      <c r="K43" s="130"/>
      <c r="L43" s="130"/>
      <c r="M43" s="255"/>
      <c r="N43" s="130"/>
      <c r="O43" s="253"/>
    </row>
    <row r="44" s="240" customFormat="1" ht="17.2" customHeight="1" spans="1:15">
      <c r="A44" s="217">
        <v>212</v>
      </c>
      <c r="B44" s="249" t="s">
        <v>102</v>
      </c>
      <c r="C44" s="130">
        <v>594150.16</v>
      </c>
      <c r="D44" s="130">
        <f t="shared" si="1"/>
        <v>594150.16</v>
      </c>
      <c r="E44" s="253">
        <v>564150.16</v>
      </c>
      <c r="F44" s="253">
        <v>30000</v>
      </c>
      <c r="G44" s="252"/>
      <c r="H44" s="250"/>
      <c r="I44" s="130"/>
      <c r="J44" s="130"/>
      <c r="K44" s="130"/>
      <c r="L44" s="130"/>
      <c r="M44" s="255"/>
      <c r="N44" s="130"/>
      <c r="O44" s="253"/>
    </row>
    <row r="45" s="240" customFormat="1" ht="17.2" customHeight="1" spans="1:15">
      <c r="A45" s="217">
        <v>21201</v>
      </c>
      <c r="B45" s="249" t="s">
        <v>103</v>
      </c>
      <c r="C45" s="130">
        <v>564150.16</v>
      </c>
      <c r="D45" s="130">
        <f t="shared" si="1"/>
        <v>564150.16</v>
      </c>
      <c r="E45" s="253">
        <v>564150.16</v>
      </c>
      <c r="F45" s="253"/>
      <c r="G45" s="252"/>
      <c r="H45" s="250"/>
      <c r="I45" s="130"/>
      <c r="J45" s="130"/>
      <c r="K45" s="130"/>
      <c r="L45" s="130"/>
      <c r="M45" s="255"/>
      <c r="N45" s="130"/>
      <c r="O45" s="253"/>
    </row>
    <row r="46" s="240" customFormat="1" ht="17.2" customHeight="1" spans="1:15">
      <c r="A46" s="217">
        <v>2120199</v>
      </c>
      <c r="B46" s="249" t="s">
        <v>104</v>
      </c>
      <c r="C46" s="130">
        <v>564150.16</v>
      </c>
      <c r="D46" s="130">
        <f t="shared" si="1"/>
        <v>564150.16</v>
      </c>
      <c r="E46" s="253">
        <v>564150.16</v>
      </c>
      <c r="F46" s="253"/>
      <c r="G46" s="252"/>
      <c r="H46" s="250"/>
      <c r="I46" s="130"/>
      <c r="J46" s="130"/>
      <c r="K46" s="130"/>
      <c r="L46" s="130"/>
      <c r="M46" s="255"/>
      <c r="N46" s="130"/>
      <c r="O46" s="253"/>
    </row>
    <row r="47" s="240" customFormat="1" ht="17.2" customHeight="1" spans="1:15">
      <c r="A47" s="217">
        <v>21299</v>
      </c>
      <c r="B47" s="249" t="s">
        <v>105</v>
      </c>
      <c r="C47" s="130">
        <v>30000</v>
      </c>
      <c r="D47" s="130">
        <f t="shared" si="1"/>
        <v>30000</v>
      </c>
      <c r="E47" s="253"/>
      <c r="F47" s="253">
        <v>30000</v>
      </c>
      <c r="G47" s="252"/>
      <c r="H47" s="250"/>
      <c r="I47" s="130"/>
      <c r="J47" s="130"/>
      <c r="K47" s="130"/>
      <c r="L47" s="130"/>
      <c r="M47" s="255"/>
      <c r="N47" s="130"/>
      <c r="O47" s="253"/>
    </row>
    <row r="48" s="240" customFormat="1" ht="17.2" customHeight="1" spans="1:15">
      <c r="A48" s="217">
        <v>2129999</v>
      </c>
      <c r="B48" s="249" t="s">
        <v>106</v>
      </c>
      <c r="C48" s="130">
        <v>30000</v>
      </c>
      <c r="D48" s="130">
        <f t="shared" si="1"/>
        <v>30000</v>
      </c>
      <c r="E48" s="253"/>
      <c r="F48" s="253">
        <v>30000</v>
      </c>
      <c r="G48" s="252"/>
      <c r="H48" s="250"/>
      <c r="I48" s="130"/>
      <c r="J48" s="130"/>
      <c r="K48" s="130"/>
      <c r="L48" s="130"/>
      <c r="M48" s="255"/>
      <c r="N48" s="130"/>
      <c r="O48" s="253"/>
    </row>
    <row r="49" s="240" customFormat="1" ht="17.2" customHeight="1" spans="1:15">
      <c r="A49" s="217">
        <v>213</v>
      </c>
      <c r="B49" s="249" t="s">
        <v>107</v>
      </c>
      <c r="C49" s="130">
        <v>9256919.11</v>
      </c>
      <c r="D49" s="130">
        <f t="shared" si="1"/>
        <v>9256919.11</v>
      </c>
      <c r="E49" s="253">
        <v>2366519.11</v>
      </c>
      <c r="F49" s="253">
        <v>6890400</v>
      </c>
      <c r="G49" s="252"/>
      <c r="H49" s="250"/>
      <c r="I49" s="130"/>
      <c r="J49" s="130"/>
      <c r="K49" s="130"/>
      <c r="L49" s="130"/>
      <c r="M49" s="255"/>
      <c r="N49" s="130"/>
      <c r="O49" s="253"/>
    </row>
    <row r="50" s="240" customFormat="1" ht="17.2" customHeight="1" spans="1:15">
      <c r="A50" s="217">
        <v>21301</v>
      </c>
      <c r="B50" s="249" t="s">
        <v>108</v>
      </c>
      <c r="C50" s="130">
        <v>2372643.48</v>
      </c>
      <c r="D50" s="130">
        <f t="shared" si="1"/>
        <v>2372643.48</v>
      </c>
      <c r="E50" s="253">
        <v>2352643.48</v>
      </c>
      <c r="F50" s="253">
        <v>20000</v>
      </c>
      <c r="G50" s="252"/>
      <c r="H50" s="250"/>
      <c r="I50" s="130"/>
      <c r="J50" s="130"/>
      <c r="K50" s="130"/>
      <c r="L50" s="130"/>
      <c r="M50" s="255"/>
      <c r="N50" s="130"/>
      <c r="O50" s="253"/>
    </row>
    <row r="51" s="240" customFormat="1" ht="17.2" customHeight="1" spans="1:15">
      <c r="A51" s="217">
        <v>2130104</v>
      </c>
      <c r="B51" s="249" t="s">
        <v>79</v>
      </c>
      <c r="C51" s="130">
        <v>2352643.48</v>
      </c>
      <c r="D51" s="130">
        <f t="shared" si="1"/>
        <v>2352643.48</v>
      </c>
      <c r="E51" s="253">
        <v>2352643.48</v>
      </c>
      <c r="F51" s="253"/>
      <c r="G51" s="252"/>
      <c r="H51" s="250"/>
      <c r="I51" s="130"/>
      <c r="J51" s="130"/>
      <c r="K51" s="130"/>
      <c r="L51" s="130"/>
      <c r="M51" s="255"/>
      <c r="N51" s="130"/>
      <c r="O51" s="253"/>
    </row>
    <row r="52" s="240" customFormat="1" ht="17.2" customHeight="1" spans="1:15">
      <c r="A52" s="217">
        <v>2130122</v>
      </c>
      <c r="B52" s="249" t="s">
        <v>109</v>
      </c>
      <c r="C52" s="130">
        <v>20000</v>
      </c>
      <c r="D52" s="130">
        <f t="shared" si="1"/>
        <v>20000</v>
      </c>
      <c r="E52" s="253"/>
      <c r="F52" s="253">
        <v>20000</v>
      </c>
      <c r="G52" s="252"/>
      <c r="H52" s="250"/>
      <c r="I52" s="130"/>
      <c r="J52" s="130"/>
      <c r="K52" s="130"/>
      <c r="L52" s="130"/>
      <c r="M52" s="255"/>
      <c r="N52" s="130"/>
      <c r="O52" s="253"/>
    </row>
    <row r="53" s="240" customFormat="1" ht="17.2" customHeight="1" spans="1:15">
      <c r="A53" s="217">
        <v>21302</v>
      </c>
      <c r="B53" s="249" t="s">
        <v>110</v>
      </c>
      <c r="C53" s="130">
        <v>460200</v>
      </c>
      <c r="D53" s="130">
        <f t="shared" si="1"/>
        <v>460200</v>
      </c>
      <c r="E53" s="253"/>
      <c r="F53" s="253">
        <v>460200</v>
      </c>
      <c r="G53" s="252"/>
      <c r="H53" s="250"/>
      <c r="I53" s="130"/>
      <c r="J53" s="130"/>
      <c r="K53" s="130"/>
      <c r="L53" s="130"/>
      <c r="M53" s="255"/>
      <c r="N53" s="130"/>
      <c r="O53" s="253"/>
    </row>
    <row r="54" s="240" customFormat="1" ht="17.2" customHeight="1" spans="1:15">
      <c r="A54" s="217">
        <v>2130209</v>
      </c>
      <c r="B54" s="249" t="s">
        <v>111</v>
      </c>
      <c r="C54" s="130">
        <v>420200</v>
      </c>
      <c r="D54" s="130">
        <f t="shared" si="1"/>
        <v>420200</v>
      </c>
      <c r="E54" s="253"/>
      <c r="F54" s="253">
        <v>420200</v>
      </c>
      <c r="G54" s="252"/>
      <c r="H54" s="250"/>
      <c r="I54" s="130"/>
      <c r="J54" s="130"/>
      <c r="K54" s="130"/>
      <c r="L54" s="130"/>
      <c r="M54" s="255"/>
      <c r="N54" s="130"/>
      <c r="O54" s="253"/>
    </row>
    <row r="55" s="240" customFormat="1" ht="17.2" customHeight="1" spans="1:15">
      <c r="A55" s="217">
        <v>2130234</v>
      </c>
      <c r="B55" s="249" t="s">
        <v>112</v>
      </c>
      <c r="C55" s="130">
        <v>40000</v>
      </c>
      <c r="D55" s="130">
        <f t="shared" si="1"/>
        <v>40000</v>
      </c>
      <c r="E55" s="253"/>
      <c r="F55" s="253">
        <v>40000</v>
      </c>
      <c r="G55" s="252"/>
      <c r="H55" s="250"/>
      <c r="I55" s="130"/>
      <c r="J55" s="130"/>
      <c r="K55" s="130"/>
      <c r="L55" s="130"/>
      <c r="M55" s="255"/>
      <c r="N55" s="130"/>
      <c r="O55" s="253"/>
    </row>
    <row r="56" s="240" customFormat="1" ht="17.2" customHeight="1" spans="1:15">
      <c r="A56" s="217">
        <v>21303</v>
      </c>
      <c r="B56" s="249" t="s">
        <v>113</v>
      </c>
      <c r="C56" s="130">
        <v>357800</v>
      </c>
      <c r="D56" s="130">
        <f t="shared" si="1"/>
        <v>357800</v>
      </c>
      <c r="E56" s="253"/>
      <c r="F56" s="253">
        <v>357800</v>
      </c>
      <c r="G56" s="252"/>
      <c r="H56" s="250"/>
      <c r="I56" s="130"/>
      <c r="J56" s="130"/>
      <c r="K56" s="130"/>
      <c r="L56" s="130"/>
      <c r="M56" s="255"/>
      <c r="N56" s="130"/>
      <c r="O56" s="253"/>
    </row>
    <row r="57" s="240" customFormat="1" ht="17.2" customHeight="1" spans="1:15">
      <c r="A57" s="217">
        <v>2130306</v>
      </c>
      <c r="B57" s="249" t="s">
        <v>114</v>
      </c>
      <c r="C57" s="130">
        <v>140000</v>
      </c>
      <c r="D57" s="130">
        <f t="shared" si="1"/>
        <v>140000</v>
      </c>
      <c r="E57" s="253"/>
      <c r="F57" s="253">
        <v>140000</v>
      </c>
      <c r="G57" s="252"/>
      <c r="H57" s="250"/>
      <c r="I57" s="130"/>
      <c r="J57" s="130"/>
      <c r="K57" s="130"/>
      <c r="L57" s="130"/>
      <c r="M57" s="255"/>
      <c r="N57" s="130"/>
      <c r="O57" s="253"/>
    </row>
    <row r="58" s="240" customFormat="1" ht="17.2" customHeight="1" spans="1:15">
      <c r="A58" s="217">
        <v>2130315</v>
      </c>
      <c r="B58" s="249" t="s">
        <v>115</v>
      </c>
      <c r="C58" s="130">
        <v>150000</v>
      </c>
      <c r="D58" s="130">
        <f t="shared" si="1"/>
        <v>150000</v>
      </c>
      <c r="E58" s="253"/>
      <c r="F58" s="253">
        <v>150000</v>
      </c>
      <c r="G58" s="252"/>
      <c r="H58" s="250"/>
      <c r="I58" s="130"/>
      <c r="J58" s="130"/>
      <c r="K58" s="130"/>
      <c r="L58" s="130"/>
      <c r="M58" s="255"/>
      <c r="N58" s="130"/>
      <c r="O58" s="253"/>
    </row>
    <row r="59" s="240" customFormat="1" ht="17.2" customHeight="1" spans="1:15">
      <c r="A59" s="217">
        <v>2130399</v>
      </c>
      <c r="B59" s="249" t="s">
        <v>116</v>
      </c>
      <c r="C59" s="130">
        <v>67800</v>
      </c>
      <c r="D59" s="130">
        <f t="shared" si="1"/>
        <v>67800</v>
      </c>
      <c r="E59" s="253"/>
      <c r="F59" s="253">
        <v>67800</v>
      </c>
      <c r="G59" s="252"/>
      <c r="H59" s="250"/>
      <c r="I59" s="130"/>
      <c r="J59" s="130"/>
      <c r="K59" s="130"/>
      <c r="L59" s="130"/>
      <c r="M59" s="255"/>
      <c r="N59" s="130"/>
      <c r="O59" s="253"/>
    </row>
    <row r="60" s="240" customFormat="1" ht="17.2" customHeight="1" spans="1:15">
      <c r="A60" s="217">
        <v>21307</v>
      </c>
      <c r="B60" s="249" t="s">
        <v>117</v>
      </c>
      <c r="C60" s="130">
        <v>6066275.63</v>
      </c>
      <c r="D60" s="130">
        <f t="shared" si="1"/>
        <v>6066275.63</v>
      </c>
      <c r="E60" s="253">
        <v>13875.63</v>
      </c>
      <c r="F60" s="253">
        <v>6052400</v>
      </c>
      <c r="G60" s="252"/>
      <c r="H60" s="250"/>
      <c r="I60" s="130"/>
      <c r="J60" s="130"/>
      <c r="K60" s="130"/>
      <c r="L60" s="130"/>
      <c r="M60" s="255"/>
      <c r="N60" s="130"/>
      <c r="O60" s="253"/>
    </row>
    <row r="61" s="240" customFormat="1" ht="17.2" customHeight="1" spans="1:15">
      <c r="A61" s="217">
        <v>2130705</v>
      </c>
      <c r="B61" s="249" t="s">
        <v>118</v>
      </c>
      <c r="C61" s="130">
        <v>6066275.63</v>
      </c>
      <c r="D61" s="130">
        <f t="shared" si="1"/>
        <v>6066275.63</v>
      </c>
      <c r="E61" s="253">
        <v>13875.63</v>
      </c>
      <c r="F61" s="253">
        <v>6052400</v>
      </c>
      <c r="G61" s="252"/>
      <c r="H61" s="250"/>
      <c r="I61" s="130"/>
      <c r="J61" s="130"/>
      <c r="K61" s="130"/>
      <c r="L61" s="130"/>
      <c r="M61" s="255"/>
      <c r="N61" s="130"/>
      <c r="O61" s="253"/>
    </row>
    <row r="62" s="240" customFormat="1" ht="17.2" customHeight="1" spans="1:15">
      <c r="A62" s="217">
        <v>214</v>
      </c>
      <c r="B62" s="249" t="s">
        <v>119</v>
      </c>
      <c r="C62" s="130">
        <v>499700</v>
      </c>
      <c r="D62" s="130">
        <f t="shared" si="1"/>
        <v>499700</v>
      </c>
      <c r="E62" s="253"/>
      <c r="F62" s="253">
        <v>499700</v>
      </c>
      <c r="G62" s="252"/>
      <c r="H62" s="250"/>
      <c r="I62" s="130"/>
      <c r="J62" s="130"/>
      <c r="K62" s="130"/>
      <c r="L62" s="130"/>
      <c r="M62" s="255"/>
      <c r="N62" s="130"/>
      <c r="O62" s="253"/>
    </row>
    <row r="63" s="240" customFormat="1" ht="17.2" customHeight="1" spans="1:15">
      <c r="A63" s="217">
        <v>21401</v>
      </c>
      <c r="B63" s="249" t="s">
        <v>120</v>
      </c>
      <c r="C63" s="130">
        <v>499700</v>
      </c>
      <c r="D63" s="130">
        <f t="shared" si="1"/>
        <v>499700</v>
      </c>
      <c r="E63" s="253"/>
      <c r="F63" s="253">
        <v>499700</v>
      </c>
      <c r="G63" s="252"/>
      <c r="H63" s="250"/>
      <c r="I63" s="130"/>
      <c r="J63" s="130"/>
      <c r="K63" s="130"/>
      <c r="L63" s="130"/>
      <c r="M63" s="255"/>
      <c r="N63" s="130"/>
      <c r="O63" s="253"/>
    </row>
    <row r="64" s="240" customFormat="1" ht="17.2" customHeight="1" spans="1:15">
      <c r="A64" s="217">
        <v>2140106</v>
      </c>
      <c r="B64" s="249" t="s">
        <v>121</v>
      </c>
      <c r="C64" s="130">
        <v>499700</v>
      </c>
      <c r="D64" s="130">
        <f t="shared" si="1"/>
        <v>499700</v>
      </c>
      <c r="E64" s="253"/>
      <c r="F64" s="253">
        <v>499700</v>
      </c>
      <c r="G64" s="252"/>
      <c r="H64" s="250"/>
      <c r="I64" s="130"/>
      <c r="J64" s="130"/>
      <c r="K64" s="130"/>
      <c r="L64" s="130"/>
      <c r="M64" s="255"/>
      <c r="N64" s="130"/>
      <c r="O64" s="253"/>
    </row>
    <row r="65" s="240" customFormat="1" ht="17.2" customHeight="1" spans="1:15">
      <c r="A65" s="217">
        <v>215</v>
      </c>
      <c r="B65" s="249" t="s">
        <v>122</v>
      </c>
      <c r="C65" s="130">
        <v>10000</v>
      </c>
      <c r="D65" s="130">
        <f t="shared" si="1"/>
        <v>0</v>
      </c>
      <c r="E65" s="253"/>
      <c r="F65" s="253"/>
      <c r="G65" s="252"/>
      <c r="H65" s="250"/>
      <c r="I65" s="130"/>
      <c r="J65" s="130"/>
      <c r="K65" s="130"/>
      <c r="L65" s="130"/>
      <c r="M65" s="255"/>
      <c r="N65" s="130"/>
      <c r="O65" s="253">
        <v>10000</v>
      </c>
    </row>
    <row r="66" s="240" customFormat="1" ht="17.2" customHeight="1" spans="1:15">
      <c r="A66" s="217">
        <v>21599</v>
      </c>
      <c r="B66" s="249" t="s">
        <v>123</v>
      </c>
      <c r="C66" s="130">
        <v>10000</v>
      </c>
      <c r="D66" s="130">
        <f t="shared" si="1"/>
        <v>0</v>
      </c>
      <c r="E66" s="253"/>
      <c r="F66" s="253"/>
      <c r="G66" s="252"/>
      <c r="H66" s="250"/>
      <c r="I66" s="130"/>
      <c r="J66" s="130"/>
      <c r="K66" s="130"/>
      <c r="L66" s="130"/>
      <c r="M66" s="255"/>
      <c r="N66" s="130"/>
      <c r="O66" s="253">
        <v>10000</v>
      </c>
    </row>
    <row r="67" s="240" customFormat="1" ht="17.2" customHeight="1" spans="1:15">
      <c r="A67" s="217">
        <v>2159999</v>
      </c>
      <c r="B67" s="249" t="s">
        <v>124</v>
      </c>
      <c r="C67" s="130">
        <v>10000</v>
      </c>
      <c r="D67" s="130">
        <f t="shared" si="1"/>
        <v>0</v>
      </c>
      <c r="E67" s="253"/>
      <c r="F67" s="253"/>
      <c r="G67" s="252"/>
      <c r="H67" s="250"/>
      <c r="I67" s="130"/>
      <c r="J67" s="130"/>
      <c r="K67" s="130"/>
      <c r="L67" s="130"/>
      <c r="M67" s="255"/>
      <c r="N67" s="130"/>
      <c r="O67" s="253">
        <v>10000</v>
      </c>
    </row>
    <row r="68" s="240" customFormat="1" ht="17.2" customHeight="1" spans="1:15">
      <c r="A68" s="217">
        <v>220</v>
      </c>
      <c r="B68" s="249" t="s">
        <v>125</v>
      </c>
      <c r="C68" s="130">
        <v>57903</v>
      </c>
      <c r="D68" s="130">
        <f t="shared" si="1"/>
        <v>57903</v>
      </c>
      <c r="E68" s="253"/>
      <c r="F68" s="253">
        <v>57903</v>
      </c>
      <c r="G68" s="252"/>
      <c r="H68" s="250"/>
      <c r="I68" s="130"/>
      <c r="J68" s="130"/>
      <c r="K68" s="130"/>
      <c r="L68" s="130"/>
      <c r="M68" s="255"/>
      <c r="N68" s="130"/>
      <c r="O68" s="253"/>
    </row>
    <row r="69" s="240" customFormat="1" ht="17.2" customHeight="1" spans="1:15">
      <c r="A69" s="217">
        <v>22001</v>
      </c>
      <c r="B69" s="249" t="s">
        <v>126</v>
      </c>
      <c r="C69" s="130">
        <v>57903</v>
      </c>
      <c r="D69" s="130">
        <f t="shared" si="1"/>
        <v>57903</v>
      </c>
      <c r="E69" s="253"/>
      <c r="F69" s="253">
        <v>57903</v>
      </c>
      <c r="G69" s="252"/>
      <c r="H69" s="250"/>
      <c r="I69" s="130"/>
      <c r="J69" s="130"/>
      <c r="K69" s="130"/>
      <c r="L69" s="130"/>
      <c r="M69" s="255"/>
      <c r="N69" s="130"/>
      <c r="O69" s="253"/>
    </row>
    <row r="70" s="240" customFormat="1" ht="17.2" customHeight="1" spans="1:15">
      <c r="A70" s="217">
        <v>2200106</v>
      </c>
      <c r="B70" s="249" t="s">
        <v>127</v>
      </c>
      <c r="C70" s="130">
        <v>57903</v>
      </c>
      <c r="D70" s="130">
        <f t="shared" si="1"/>
        <v>57903</v>
      </c>
      <c r="E70" s="253"/>
      <c r="F70" s="253">
        <v>57903</v>
      </c>
      <c r="G70" s="252"/>
      <c r="H70" s="250"/>
      <c r="I70" s="130"/>
      <c r="J70" s="130"/>
      <c r="K70" s="130"/>
      <c r="L70" s="130"/>
      <c r="M70" s="255"/>
      <c r="N70" s="130"/>
      <c r="O70" s="253"/>
    </row>
    <row r="71" s="240" customFormat="1" ht="17.2" customHeight="1" spans="1:15">
      <c r="A71" s="217">
        <v>221</v>
      </c>
      <c r="B71" s="249" t="s">
        <v>128</v>
      </c>
      <c r="C71" s="130">
        <v>1312056</v>
      </c>
      <c r="D71" s="130">
        <f t="shared" si="1"/>
        <v>1312056</v>
      </c>
      <c r="E71" s="253">
        <v>1312056</v>
      </c>
      <c r="F71" s="253"/>
      <c r="G71" s="252"/>
      <c r="H71" s="250"/>
      <c r="I71" s="130"/>
      <c r="J71" s="130"/>
      <c r="K71" s="130"/>
      <c r="L71" s="130"/>
      <c r="M71" s="255"/>
      <c r="N71" s="130"/>
      <c r="O71" s="253"/>
    </row>
    <row r="72" s="240" customFormat="1" ht="17.2" customHeight="1" spans="1:15">
      <c r="A72" s="217">
        <v>22102</v>
      </c>
      <c r="B72" s="249" t="s">
        <v>129</v>
      </c>
      <c r="C72" s="130">
        <v>1312056</v>
      </c>
      <c r="D72" s="130">
        <f t="shared" si="1"/>
        <v>1312056</v>
      </c>
      <c r="E72" s="253">
        <v>1312056</v>
      </c>
      <c r="F72" s="253"/>
      <c r="G72" s="252"/>
      <c r="H72" s="250"/>
      <c r="I72" s="130"/>
      <c r="J72" s="130"/>
      <c r="K72" s="130"/>
      <c r="L72" s="130"/>
      <c r="M72" s="255"/>
      <c r="N72" s="130"/>
      <c r="O72" s="253"/>
    </row>
    <row r="73" s="240" customFormat="1" ht="17.2" customHeight="1" spans="1:15">
      <c r="A73" s="217">
        <v>2210201</v>
      </c>
      <c r="B73" s="249" t="s">
        <v>130</v>
      </c>
      <c r="C73" s="130">
        <v>1312056</v>
      </c>
      <c r="D73" s="130">
        <f t="shared" si="1"/>
        <v>1312056</v>
      </c>
      <c r="E73" s="253">
        <v>1312056</v>
      </c>
      <c r="F73" s="253"/>
      <c r="G73" s="252"/>
      <c r="H73" s="250"/>
      <c r="I73" s="130"/>
      <c r="J73" s="130"/>
      <c r="K73" s="130"/>
      <c r="L73" s="130"/>
      <c r="M73" s="255"/>
      <c r="N73" s="130"/>
      <c r="O73" s="253"/>
    </row>
    <row r="74" s="240" customFormat="1" ht="17.2" customHeight="1" spans="1:15">
      <c r="A74" s="217">
        <v>224</v>
      </c>
      <c r="B74" s="249" t="s">
        <v>131</v>
      </c>
      <c r="C74" s="130">
        <v>70000</v>
      </c>
      <c r="D74" s="130">
        <f t="shared" si="1"/>
        <v>70000</v>
      </c>
      <c r="E74" s="253"/>
      <c r="F74" s="253">
        <v>70000</v>
      </c>
      <c r="G74" s="252"/>
      <c r="H74" s="250"/>
      <c r="I74" s="130"/>
      <c r="J74" s="130"/>
      <c r="K74" s="130"/>
      <c r="L74" s="130"/>
      <c r="M74" s="255"/>
      <c r="N74" s="130"/>
      <c r="O74" s="253"/>
    </row>
    <row r="75" s="240" customFormat="1" ht="17.2" customHeight="1" spans="1:15">
      <c r="A75" s="217">
        <v>22407</v>
      </c>
      <c r="B75" s="249" t="s">
        <v>132</v>
      </c>
      <c r="C75" s="130">
        <v>40000</v>
      </c>
      <c r="D75" s="130">
        <f t="shared" si="1"/>
        <v>40000</v>
      </c>
      <c r="E75" s="253"/>
      <c r="F75" s="253">
        <v>40000</v>
      </c>
      <c r="G75" s="252"/>
      <c r="H75" s="250"/>
      <c r="I75" s="130"/>
      <c r="J75" s="130"/>
      <c r="K75" s="130"/>
      <c r="L75" s="130"/>
      <c r="M75" s="255"/>
      <c r="N75" s="130"/>
      <c r="O75" s="253"/>
    </row>
    <row r="76" s="240" customFormat="1" ht="17.2" customHeight="1" spans="1:15">
      <c r="A76" s="217">
        <v>2240703</v>
      </c>
      <c r="B76" s="249" t="s">
        <v>133</v>
      </c>
      <c r="C76" s="130">
        <v>40000</v>
      </c>
      <c r="D76" s="130">
        <f t="shared" si="1"/>
        <v>40000</v>
      </c>
      <c r="E76" s="253"/>
      <c r="F76" s="253">
        <v>40000</v>
      </c>
      <c r="G76" s="252"/>
      <c r="H76" s="250"/>
      <c r="I76" s="130"/>
      <c r="J76" s="130"/>
      <c r="K76" s="130"/>
      <c r="L76" s="130"/>
      <c r="M76" s="255"/>
      <c r="N76" s="130"/>
      <c r="O76" s="253"/>
    </row>
    <row r="77" s="240" customFormat="1" ht="17.2" customHeight="1" spans="1:15">
      <c r="A77" s="217">
        <v>22499</v>
      </c>
      <c r="B77" s="249" t="s">
        <v>134</v>
      </c>
      <c r="C77" s="130">
        <v>30000</v>
      </c>
      <c r="D77" s="130">
        <f t="shared" si="1"/>
        <v>30000</v>
      </c>
      <c r="E77" s="253"/>
      <c r="F77" s="253">
        <v>30000</v>
      </c>
      <c r="G77" s="252"/>
      <c r="H77" s="250"/>
      <c r="I77" s="130"/>
      <c r="J77" s="130"/>
      <c r="K77" s="130"/>
      <c r="L77" s="130"/>
      <c r="M77" s="255"/>
      <c r="N77" s="130"/>
      <c r="O77" s="253"/>
    </row>
    <row r="78" s="240" customFormat="1" ht="17.2" customHeight="1" spans="1:15">
      <c r="A78" s="217">
        <v>2249999</v>
      </c>
      <c r="B78" s="249" t="s">
        <v>135</v>
      </c>
      <c r="C78" s="130">
        <v>30000</v>
      </c>
      <c r="D78" s="130">
        <f t="shared" si="1"/>
        <v>30000</v>
      </c>
      <c r="E78" s="253"/>
      <c r="F78" s="253">
        <v>30000</v>
      </c>
      <c r="G78" s="252"/>
      <c r="H78" s="250"/>
      <c r="I78" s="130"/>
      <c r="J78" s="130"/>
      <c r="K78" s="130"/>
      <c r="L78" s="130"/>
      <c r="M78" s="255"/>
      <c r="N78" s="130"/>
      <c r="O78" s="253"/>
    </row>
    <row r="79" s="240" customFormat="1" ht="17.2" customHeight="1" spans="1:15">
      <c r="A79" s="217">
        <v>229</v>
      </c>
      <c r="B79" s="249" t="s">
        <v>64</v>
      </c>
      <c r="C79" s="130">
        <v>1150876.35</v>
      </c>
      <c r="D79" s="130"/>
      <c r="E79" s="253"/>
      <c r="F79" s="253"/>
      <c r="G79" s="253">
        <v>1150876.35</v>
      </c>
      <c r="H79" s="250"/>
      <c r="I79" s="130"/>
      <c r="J79" s="130"/>
      <c r="K79" s="130"/>
      <c r="L79" s="130"/>
      <c r="M79" s="255"/>
      <c r="N79" s="130"/>
      <c r="O79" s="253"/>
    </row>
    <row r="80" s="240" customFormat="1" ht="17.2" customHeight="1" spans="1:15">
      <c r="A80" s="217">
        <v>22960</v>
      </c>
      <c r="B80" s="249" t="s">
        <v>136</v>
      </c>
      <c r="C80" s="130">
        <v>1150876.35</v>
      </c>
      <c r="D80" s="130"/>
      <c r="E80" s="253"/>
      <c r="F80" s="253"/>
      <c r="G80" s="253">
        <v>1150876.35</v>
      </c>
      <c r="H80" s="250"/>
      <c r="I80" s="130"/>
      <c r="J80" s="130"/>
      <c r="K80" s="130"/>
      <c r="L80" s="130"/>
      <c r="M80" s="255"/>
      <c r="N80" s="130"/>
      <c r="O80" s="253"/>
    </row>
    <row r="81" s="240" customFormat="1" ht="17.2" customHeight="1" spans="1:15">
      <c r="A81" s="256">
        <v>2296099</v>
      </c>
      <c r="B81" s="257" t="s">
        <v>137</v>
      </c>
      <c r="C81" s="130">
        <v>1150876.35</v>
      </c>
      <c r="D81" s="130"/>
      <c r="E81" s="253"/>
      <c r="F81" s="253"/>
      <c r="G81" s="253">
        <v>1150876.35</v>
      </c>
      <c r="H81" s="250"/>
      <c r="I81" s="130"/>
      <c r="J81" s="130"/>
      <c r="K81" s="130"/>
      <c r="L81" s="130"/>
      <c r="M81" s="255"/>
      <c r="N81" s="130"/>
      <c r="O81" s="261"/>
    </row>
    <row r="82" s="240" customFormat="1" ht="17.2" customHeight="1" spans="1:15">
      <c r="A82" s="258" t="s">
        <v>138</v>
      </c>
      <c r="B82" s="259" t="s">
        <v>138</v>
      </c>
      <c r="C82" s="130">
        <f>C79+C74+C71+C68+C65+C62+C49+C44+C36+C27+C24+C8</f>
        <v>21693623.15</v>
      </c>
      <c r="D82" s="130">
        <f>D79+D74+D71+D68+D65+D62+D49+D44+D36+D27+D24+D8</f>
        <v>20461415.59</v>
      </c>
      <c r="E82" s="130">
        <f>E79+E74+E71+E68+E65+E62+E49+E44+E36+E27+E24+E8</f>
        <v>11436607.09</v>
      </c>
      <c r="F82" s="130">
        <f>F79+F74+F71+F68+F65+F62+F49+F44+F36+F27+F24+F8</f>
        <v>9024808.5</v>
      </c>
      <c r="G82" s="253">
        <v>1150876.35</v>
      </c>
      <c r="H82" s="250"/>
      <c r="I82" s="130"/>
      <c r="J82" s="130"/>
      <c r="K82" s="130"/>
      <c r="L82" s="130"/>
      <c r="M82" s="255"/>
      <c r="N82" s="130"/>
      <c r="O82" s="253">
        <f>O65+O8</f>
        <v>81331.21</v>
      </c>
    </row>
    <row r="90" customHeight="1" spans="6:6">
      <c r="F90" s="260"/>
    </row>
  </sheetData>
  <autoFilter ref="A7:O86">
    <extLst/>
  </autoFilter>
  <mergeCells count="11">
    <mergeCell ref="A3:O3"/>
    <mergeCell ref="A4:L4"/>
    <mergeCell ref="D5:F5"/>
    <mergeCell ref="J5:O5"/>
    <mergeCell ref="A82:B8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20"/>
  <sheetViews>
    <sheetView showZeros="0" workbookViewId="0">
      <pane ySplit="1" topLeftCell="A2" activePane="bottomLeft" state="frozen"/>
      <selection/>
      <selection pane="bottomLeft" activeCell="B8" sqref="B8"/>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12" t="s">
        <v>139</v>
      </c>
    </row>
    <row r="3" ht="31.6" customHeight="1" spans="1:4">
      <c r="A3" s="51" t="s">
        <v>140</v>
      </c>
      <c r="B3" s="225"/>
      <c r="C3" s="225"/>
      <c r="D3" s="225"/>
    </row>
    <row r="4" ht="17.2" customHeight="1" spans="1:4">
      <c r="A4" s="5" t="str">
        <f>'部门财务收支预算总表01-1'!A4</f>
        <v>单位名称：新平彝族傣族自治县平掌乡人民政府</v>
      </c>
      <c r="B4" s="226"/>
      <c r="C4" s="226"/>
      <c r="D4" s="113" t="s">
        <v>3</v>
      </c>
    </row>
    <row r="5" ht="24.75" customHeight="1" spans="1:4">
      <c r="A5" s="11" t="s">
        <v>4</v>
      </c>
      <c r="B5" s="13"/>
      <c r="C5" s="11" t="s">
        <v>5</v>
      </c>
      <c r="D5" s="13"/>
    </row>
    <row r="6" ht="15.75" customHeight="1" spans="1:4">
      <c r="A6" s="16" t="s">
        <v>6</v>
      </c>
      <c r="B6" s="227" t="s">
        <v>7</v>
      </c>
      <c r="C6" s="16" t="s">
        <v>141</v>
      </c>
      <c r="D6" s="227" t="s">
        <v>7</v>
      </c>
    </row>
    <row r="7" ht="14.1" customHeight="1" spans="1:4">
      <c r="A7" s="19"/>
      <c r="B7" s="18"/>
      <c r="C7" s="19"/>
      <c r="D7" s="18"/>
    </row>
    <row r="8" ht="29.15" customHeight="1" spans="1:4">
      <c r="A8" s="228" t="s">
        <v>142</v>
      </c>
      <c r="B8" s="229">
        <f>B9+B10</f>
        <v>21612291.94</v>
      </c>
      <c r="C8" s="230" t="str">
        <f>"一"&amp;"、"&amp;"一般公共服务支出"</f>
        <v>一、一般公共服务支出</v>
      </c>
      <c r="D8" s="231">
        <v>6677146.9</v>
      </c>
    </row>
    <row r="9" ht="29.15" customHeight="1" spans="1:4">
      <c r="A9" s="232" t="s">
        <v>143</v>
      </c>
      <c r="B9" s="50">
        <v>20461415.59</v>
      </c>
      <c r="C9" s="230" t="str">
        <f>"二"&amp;"、"&amp;"文化旅游体育与传媒支出"</f>
        <v>二、文化旅游体育与传媒支出</v>
      </c>
      <c r="D9" s="233">
        <v>1800</v>
      </c>
    </row>
    <row r="10" ht="29.15" customHeight="1" spans="1:4">
      <c r="A10" s="232" t="s">
        <v>144</v>
      </c>
      <c r="B10" s="50">
        <v>1150876.35</v>
      </c>
      <c r="C10" s="230" t="str">
        <f>"三"&amp;"、"&amp;"社会保障和就业支出"</f>
        <v>三、社会保障和就业支出</v>
      </c>
      <c r="D10" s="233">
        <v>1225631.7</v>
      </c>
    </row>
    <row r="11" ht="29.15" customHeight="1" spans="1:4">
      <c r="A11" s="232" t="s">
        <v>145</v>
      </c>
      <c r="B11" s="99"/>
      <c r="C11" s="230" t="str">
        <f>"四"&amp;"、"&amp;"卫生健康支出"</f>
        <v>四、卫生健康支出</v>
      </c>
      <c r="D11" s="233">
        <v>766108.72</v>
      </c>
    </row>
    <row r="12" ht="29.15" customHeight="1" spans="1:4">
      <c r="A12" s="234" t="s">
        <v>146</v>
      </c>
      <c r="B12" s="235"/>
      <c r="C12" s="230" t="str">
        <f>"五"&amp;"、"&amp;"城乡社区支出"</f>
        <v>五、城乡社区支出</v>
      </c>
      <c r="D12" s="233">
        <v>594150.16</v>
      </c>
    </row>
    <row r="13" ht="29.15" customHeight="1" spans="1:4">
      <c r="A13" s="232" t="s">
        <v>143</v>
      </c>
      <c r="B13" s="207"/>
      <c r="C13" s="230" t="str">
        <f>"六"&amp;"、"&amp;"农林水支出"</f>
        <v>六、农林水支出</v>
      </c>
      <c r="D13" s="233">
        <v>9256919.11</v>
      </c>
    </row>
    <row r="14" ht="29.15" customHeight="1" spans="1:4">
      <c r="A14" s="236" t="s">
        <v>144</v>
      </c>
      <c r="B14" s="207"/>
      <c r="C14" s="230" t="s">
        <v>16</v>
      </c>
      <c r="D14" s="233">
        <v>489700</v>
      </c>
    </row>
    <row r="15" ht="29.15" customHeight="1" spans="1:4">
      <c r="A15" s="236" t="s">
        <v>145</v>
      </c>
      <c r="B15" s="235"/>
      <c r="C15" s="230" t="str">
        <f>"八"&amp;"、"&amp;"资源勘探工业信息等支出"</f>
        <v>八、资源勘探工业信息等支出</v>
      </c>
      <c r="D15" s="233">
        <v>10000</v>
      </c>
    </row>
    <row r="16" ht="29.15" customHeight="1" spans="1:4">
      <c r="A16" s="237"/>
      <c r="B16" s="235"/>
      <c r="C16" s="230" t="str">
        <f>"九"&amp;"、"&amp;"自然资源海洋气象等支出"</f>
        <v>九、自然资源海洋气象等支出</v>
      </c>
      <c r="D16" s="233">
        <v>57903</v>
      </c>
    </row>
    <row r="17" ht="29.15" customHeight="1" spans="1:4">
      <c r="A17" s="237"/>
      <c r="B17" s="235"/>
      <c r="C17" s="230" t="str">
        <f>"十"&amp;"、"&amp;"住房保障支出"</f>
        <v>十、住房保障支出</v>
      </c>
      <c r="D17" s="233">
        <v>1312056</v>
      </c>
    </row>
    <row r="18" ht="29.15" customHeight="1" spans="1:4">
      <c r="A18" s="237"/>
      <c r="B18" s="235"/>
      <c r="C18" s="230" t="s">
        <v>20</v>
      </c>
      <c r="D18" s="233">
        <v>70000</v>
      </c>
    </row>
    <row r="19" ht="29.15" customHeight="1" spans="1:4">
      <c r="A19" s="237"/>
      <c r="B19" s="235"/>
      <c r="C19" s="230" t="s">
        <v>21</v>
      </c>
      <c r="D19" s="238">
        <v>1150876.35</v>
      </c>
    </row>
    <row r="20" ht="29.15" customHeight="1" spans="1:4">
      <c r="A20" s="237" t="s">
        <v>147</v>
      </c>
      <c r="B20" s="235">
        <f>B9+B10</f>
        <v>21612291.94</v>
      </c>
      <c r="C20" s="239"/>
      <c r="D20" s="235">
        <f>SUM(D8:D19)</f>
        <v>21612291.94</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74"/>
  <sheetViews>
    <sheetView showZeros="0" workbookViewId="0">
      <pane ySplit="1" topLeftCell="A6" activePane="bottomLeft" state="frozen"/>
      <selection/>
      <selection pane="bottomLeft" activeCell="I23" sqref="I23"/>
    </sheetView>
  </sheetViews>
  <sheetFormatPr defaultColWidth="9.10833333333333" defaultRowHeight="14.25" customHeight="1" outlineLevelCol="6"/>
  <cols>
    <col min="1" max="1" width="20.1083333333333" style="141" customWidth="1"/>
    <col min="2" max="2" width="37.3333333333333" style="141" customWidth="1"/>
    <col min="3" max="3" width="24.2166666666667" style="141" customWidth="1"/>
    <col min="4" max="6" width="25" style="141" customWidth="1"/>
    <col min="7" max="7" width="24.2166666666667" style="141" customWidth="1"/>
    <col min="8" max="9" width="9.10833333333333" style="141"/>
    <col min="10" max="10" width="12.625" style="141"/>
    <col min="11" max="16384" width="9.10833333333333" style="141"/>
  </cols>
  <sheetData>
    <row r="1" customHeight="1" spans="1:7">
      <c r="A1" s="142"/>
      <c r="B1" s="142"/>
      <c r="C1" s="142"/>
      <c r="D1" s="142"/>
      <c r="E1" s="142"/>
      <c r="F1" s="142"/>
      <c r="G1" s="142"/>
    </row>
    <row r="2" ht="11.95" customHeight="1" spans="4:7">
      <c r="D2" s="162"/>
      <c r="F2" s="163"/>
      <c r="G2" s="163" t="s">
        <v>148</v>
      </c>
    </row>
    <row r="3" ht="38.95" customHeight="1" spans="1:7">
      <c r="A3" s="209" t="s">
        <v>149</v>
      </c>
      <c r="B3" s="209"/>
      <c r="C3" s="209"/>
      <c r="D3" s="209"/>
      <c r="E3" s="209"/>
      <c r="F3" s="209"/>
      <c r="G3" s="209"/>
    </row>
    <row r="4" ht="18" customHeight="1" spans="1:7">
      <c r="A4" s="145" t="str">
        <f>'部门财务收支预算总表01-1'!A4</f>
        <v>单位名称：新平彝族傣族自治县平掌乡人民政府</v>
      </c>
      <c r="F4" s="164"/>
      <c r="G4" s="164" t="s">
        <v>3</v>
      </c>
    </row>
    <row r="5" ht="20.3" customHeight="1" spans="1:7">
      <c r="A5" s="210" t="s">
        <v>150</v>
      </c>
      <c r="B5" s="211"/>
      <c r="C5" s="212" t="s">
        <v>35</v>
      </c>
      <c r="D5" s="166" t="s">
        <v>65</v>
      </c>
      <c r="E5" s="166"/>
      <c r="F5" s="167"/>
      <c r="G5" s="212" t="s">
        <v>66</v>
      </c>
    </row>
    <row r="6" ht="20.3" customHeight="1" spans="1:7">
      <c r="A6" s="213" t="s">
        <v>56</v>
      </c>
      <c r="B6" s="214" t="s">
        <v>57</v>
      </c>
      <c r="C6" s="215"/>
      <c r="D6" s="215" t="s">
        <v>37</v>
      </c>
      <c r="E6" s="215" t="s">
        <v>151</v>
      </c>
      <c r="F6" s="215" t="s">
        <v>152</v>
      </c>
      <c r="G6" s="215"/>
    </row>
    <row r="7" ht="13.6" customHeight="1" spans="1:7">
      <c r="A7" s="216" t="s">
        <v>153</v>
      </c>
      <c r="B7" s="216" t="s">
        <v>154</v>
      </c>
      <c r="C7" s="216" t="s">
        <v>155</v>
      </c>
      <c r="D7" s="156"/>
      <c r="E7" s="216" t="s">
        <v>156</v>
      </c>
      <c r="F7" s="216" t="s">
        <v>157</v>
      </c>
      <c r="G7" s="216" t="s">
        <v>158</v>
      </c>
    </row>
    <row r="8" ht="18" customHeight="1" spans="1:7">
      <c r="A8" s="217">
        <v>201</v>
      </c>
      <c r="B8" s="218" t="s">
        <v>67</v>
      </c>
      <c r="C8" s="219">
        <v>6677146.9</v>
      </c>
      <c r="D8" s="220">
        <v>5276349.4</v>
      </c>
      <c r="E8" s="221">
        <f>E9+E13+E15+E17+E20</f>
        <v>4590349.4</v>
      </c>
      <c r="F8" s="221">
        <f>F9+F13+F15+F17+F20</f>
        <v>686000</v>
      </c>
      <c r="G8" s="220">
        <v>1400797.5</v>
      </c>
    </row>
    <row r="9" ht="18" customHeight="1" spans="1:7">
      <c r="A9" s="217">
        <v>20101</v>
      </c>
      <c r="B9" s="218" t="s">
        <v>68</v>
      </c>
      <c r="C9" s="219">
        <v>347600</v>
      </c>
      <c r="D9" s="220">
        <v>121000</v>
      </c>
      <c r="E9" s="221"/>
      <c r="F9" s="221">
        <v>121000</v>
      </c>
      <c r="G9" s="220">
        <v>226600</v>
      </c>
    </row>
    <row r="10" ht="18" customHeight="1" spans="1:7">
      <c r="A10" s="217">
        <v>2010101</v>
      </c>
      <c r="B10" s="218" t="s">
        <v>69</v>
      </c>
      <c r="C10" s="219">
        <v>121000</v>
      </c>
      <c r="D10" s="220">
        <v>121000</v>
      </c>
      <c r="E10" s="221"/>
      <c r="F10" s="221">
        <v>121000</v>
      </c>
      <c r="G10" s="220"/>
    </row>
    <row r="11" ht="18" customHeight="1" spans="1:7">
      <c r="A11" s="217">
        <v>2010108</v>
      </c>
      <c r="B11" s="218" t="s">
        <v>70</v>
      </c>
      <c r="C11" s="219">
        <v>132600</v>
      </c>
      <c r="D11" s="220"/>
      <c r="E11" s="221"/>
      <c r="F11" s="221"/>
      <c r="G11" s="220">
        <v>132600</v>
      </c>
    </row>
    <row r="12" ht="18" customHeight="1" spans="1:7">
      <c r="A12" s="217">
        <v>2010199</v>
      </c>
      <c r="B12" s="218" t="s">
        <v>71</v>
      </c>
      <c r="C12" s="219">
        <v>94000</v>
      </c>
      <c r="D12" s="220"/>
      <c r="E12" s="221"/>
      <c r="F12" s="221"/>
      <c r="G12" s="220">
        <v>94000</v>
      </c>
    </row>
    <row r="13" ht="18" customHeight="1" spans="1:7">
      <c r="A13" s="217">
        <v>20103</v>
      </c>
      <c r="B13" s="218" t="s">
        <v>72</v>
      </c>
      <c r="C13" s="219">
        <v>4416832</v>
      </c>
      <c r="D13" s="220">
        <v>3505832</v>
      </c>
      <c r="E13" s="221">
        <v>3026232</v>
      </c>
      <c r="F13" s="221">
        <v>479600</v>
      </c>
      <c r="G13" s="220">
        <v>911000</v>
      </c>
    </row>
    <row r="14" ht="18" customHeight="1" spans="1:7">
      <c r="A14" s="217">
        <v>2010301</v>
      </c>
      <c r="B14" s="218" t="s">
        <v>69</v>
      </c>
      <c r="C14" s="219">
        <v>4416832</v>
      </c>
      <c r="D14" s="220">
        <v>3505832</v>
      </c>
      <c r="E14" s="221">
        <v>3026232</v>
      </c>
      <c r="F14" s="221">
        <v>479600</v>
      </c>
      <c r="G14" s="220">
        <v>911000</v>
      </c>
    </row>
    <row r="15" ht="18" customHeight="1" spans="1:7">
      <c r="A15" s="217">
        <v>20106</v>
      </c>
      <c r="B15" s="218" t="s">
        <v>73</v>
      </c>
      <c r="C15" s="219">
        <v>135747.5</v>
      </c>
      <c r="D15" s="220"/>
      <c r="E15" s="221"/>
      <c r="F15" s="221"/>
      <c r="G15" s="220">
        <v>135747.5</v>
      </c>
    </row>
    <row r="16" ht="18" customHeight="1" spans="1:7">
      <c r="A16" s="217">
        <v>2010699</v>
      </c>
      <c r="B16" s="218" t="s">
        <v>74</v>
      </c>
      <c r="C16" s="219">
        <v>135747.5</v>
      </c>
      <c r="D16" s="220"/>
      <c r="E16" s="221"/>
      <c r="F16" s="221"/>
      <c r="G16" s="220">
        <v>135747.5</v>
      </c>
    </row>
    <row r="17" ht="18" customHeight="1" spans="1:7">
      <c r="A17" s="217">
        <v>20132</v>
      </c>
      <c r="B17" s="218" t="s">
        <v>75</v>
      </c>
      <c r="C17" s="219">
        <v>127450</v>
      </c>
      <c r="D17" s="220"/>
      <c r="E17" s="221"/>
      <c r="F17" s="221"/>
      <c r="G17" s="220">
        <v>127450</v>
      </c>
    </row>
    <row r="18" ht="18" customHeight="1" spans="1:7">
      <c r="A18" s="217">
        <v>2013202</v>
      </c>
      <c r="B18" s="218" t="s">
        <v>76</v>
      </c>
      <c r="C18" s="219">
        <v>2650</v>
      </c>
      <c r="D18" s="220"/>
      <c r="E18" s="221"/>
      <c r="F18" s="221"/>
      <c r="G18" s="220">
        <v>2650</v>
      </c>
    </row>
    <row r="19" ht="18" customHeight="1" spans="1:7">
      <c r="A19" s="217">
        <v>2013299</v>
      </c>
      <c r="B19" s="218" t="s">
        <v>77</v>
      </c>
      <c r="C19" s="219">
        <v>124800</v>
      </c>
      <c r="D19" s="220"/>
      <c r="E19" s="221"/>
      <c r="F19" s="221"/>
      <c r="G19" s="220">
        <v>124800</v>
      </c>
    </row>
    <row r="20" ht="18" customHeight="1" spans="1:7">
      <c r="A20" s="217">
        <v>20136</v>
      </c>
      <c r="B20" s="218" t="s">
        <v>78</v>
      </c>
      <c r="C20" s="219">
        <v>1649517.4</v>
      </c>
      <c r="D20" s="220">
        <v>1649517.4</v>
      </c>
      <c r="E20" s="221">
        <v>1564117.4</v>
      </c>
      <c r="F20" s="221">
        <v>85400</v>
      </c>
      <c r="G20" s="220"/>
    </row>
    <row r="21" s="141" customFormat="1" ht="18" customHeight="1" spans="1:7">
      <c r="A21" s="217">
        <v>2013650</v>
      </c>
      <c r="B21" s="218" t="s">
        <v>79</v>
      </c>
      <c r="C21" s="219">
        <v>1649517.4</v>
      </c>
      <c r="D21" s="220">
        <v>1649517.4</v>
      </c>
      <c r="E21" s="221">
        <v>1564117.4</v>
      </c>
      <c r="F21" s="221">
        <v>85400</v>
      </c>
      <c r="G21" s="220"/>
    </row>
    <row r="22" ht="18" customHeight="1" spans="1:7">
      <c r="A22" s="217">
        <v>207</v>
      </c>
      <c r="B22" s="218" t="s">
        <v>82</v>
      </c>
      <c r="C22" s="219">
        <v>1800</v>
      </c>
      <c r="D22" s="220"/>
      <c r="E22" s="221"/>
      <c r="F22" s="221"/>
      <c r="G22" s="220">
        <v>1800</v>
      </c>
    </row>
    <row r="23" ht="18" customHeight="1" spans="1:7">
      <c r="A23" s="217">
        <v>20701</v>
      </c>
      <c r="B23" s="218" t="s">
        <v>83</v>
      </c>
      <c r="C23" s="219">
        <v>1800</v>
      </c>
      <c r="D23" s="220"/>
      <c r="E23" s="221"/>
      <c r="F23" s="221"/>
      <c r="G23" s="220">
        <v>1800</v>
      </c>
    </row>
    <row r="24" ht="18" customHeight="1" spans="1:7">
      <c r="A24" s="217">
        <v>2070109</v>
      </c>
      <c r="B24" s="218" t="s">
        <v>84</v>
      </c>
      <c r="C24" s="219">
        <v>1800</v>
      </c>
      <c r="D24" s="220"/>
      <c r="E24" s="221"/>
      <c r="F24" s="221"/>
      <c r="G24" s="220">
        <v>1800</v>
      </c>
    </row>
    <row r="25" ht="18" customHeight="1" spans="1:7">
      <c r="A25" s="217">
        <v>208</v>
      </c>
      <c r="B25" s="218" t="s">
        <v>85</v>
      </c>
      <c r="C25" s="219">
        <v>1225631.7</v>
      </c>
      <c r="D25" s="220">
        <v>1160423.7</v>
      </c>
      <c r="E25" s="221">
        <f>D25-F25</f>
        <v>1125923.7</v>
      </c>
      <c r="F25" s="221">
        <f>F26+F27</f>
        <v>34500</v>
      </c>
      <c r="G25" s="220">
        <v>65208</v>
      </c>
    </row>
    <row r="26" ht="18" customHeight="1" spans="1:7">
      <c r="A26" s="217">
        <v>20805</v>
      </c>
      <c r="B26" s="218" t="s">
        <v>86</v>
      </c>
      <c r="C26" s="219">
        <v>1160423.7</v>
      </c>
      <c r="D26" s="220">
        <v>1160423.7</v>
      </c>
      <c r="E26" s="221">
        <f>D26-F26</f>
        <v>1137323.7</v>
      </c>
      <c r="F26" s="221">
        <f>F27+F28</f>
        <v>23100</v>
      </c>
      <c r="G26" s="220"/>
    </row>
    <row r="27" ht="18" customHeight="1" spans="1:7">
      <c r="A27" s="217">
        <v>2080501</v>
      </c>
      <c r="B27" s="218" t="s">
        <v>87</v>
      </c>
      <c r="C27" s="219">
        <v>11400</v>
      </c>
      <c r="D27" s="220">
        <v>11400</v>
      </c>
      <c r="E27" s="221">
        <f>D27-F27</f>
        <v>0</v>
      </c>
      <c r="F27" s="221">
        <v>11400</v>
      </c>
      <c r="G27" s="220"/>
    </row>
    <row r="28" ht="18" customHeight="1" spans="1:7">
      <c r="A28" s="217">
        <v>2080502</v>
      </c>
      <c r="B28" s="218" t="s">
        <v>88</v>
      </c>
      <c r="C28" s="219">
        <v>11700</v>
      </c>
      <c r="D28" s="220">
        <v>11700</v>
      </c>
      <c r="E28" s="221">
        <f>D28-F28</f>
        <v>0</v>
      </c>
      <c r="F28" s="221">
        <v>11700</v>
      </c>
      <c r="G28" s="220"/>
    </row>
    <row r="29" ht="18" customHeight="1" spans="1:7">
      <c r="A29" s="217">
        <v>2080505</v>
      </c>
      <c r="B29" s="218" t="s">
        <v>89</v>
      </c>
      <c r="C29" s="219">
        <v>1137323.7</v>
      </c>
      <c r="D29" s="220">
        <v>1137323.7</v>
      </c>
      <c r="E29" s="221">
        <v>1137323.7</v>
      </c>
      <c r="F29" s="221"/>
      <c r="G29" s="220"/>
    </row>
    <row r="30" ht="18" customHeight="1" spans="1:7">
      <c r="A30" s="217">
        <v>20808</v>
      </c>
      <c r="B30" s="218" t="s">
        <v>90</v>
      </c>
      <c r="C30" s="219">
        <v>56208</v>
      </c>
      <c r="D30" s="220"/>
      <c r="E30" s="221"/>
      <c r="F30" s="221"/>
      <c r="G30" s="220">
        <v>56208</v>
      </c>
    </row>
    <row r="31" ht="18" customHeight="1" spans="1:7">
      <c r="A31" s="217">
        <v>2080801</v>
      </c>
      <c r="B31" s="218" t="s">
        <v>91</v>
      </c>
      <c r="C31" s="219">
        <v>56208</v>
      </c>
      <c r="D31" s="220"/>
      <c r="E31" s="221"/>
      <c r="F31" s="221"/>
      <c r="G31" s="220">
        <v>56208</v>
      </c>
    </row>
    <row r="32" ht="18" customHeight="1" spans="1:7">
      <c r="A32" s="217">
        <v>20810</v>
      </c>
      <c r="B32" s="218" t="s">
        <v>92</v>
      </c>
      <c r="C32" s="219">
        <v>9000</v>
      </c>
      <c r="D32" s="220"/>
      <c r="E32" s="221"/>
      <c r="F32" s="221"/>
      <c r="G32" s="220">
        <v>9000</v>
      </c>
    </row>
    <row r="33" ht="18" customHeight="1" spans="1:7">
      <c r="A33" s="217">
        <v>2081006</v>
      </c>
      <c r="B33" s="218" t="s">
        <v>93</v>
      </c>
      <c r="C33" s="219">
        <v>9000</v>
      </c>
      <c r="D33" s="220"/>
      <c r="E33" s="221"/>
      <c r="F33" s="221"/>
      <c r="G33" s="220">
        <v>9000</v>
      </c>
    </row>
    <row r="34" ht="18" customHeight="1" spans="1:7">
      <c r="A34" s="217">
        <v>210</v>
      </c>
      <c r="B34" s="218" t="s">
        <v>94</v>
      </c>
      <c r="C34" s="219">
        <v>766108.72</v>
      </c>
      <c r="D34" s="220">
        <v>757108.72</v>
      </c>
      <c r="E34" s="220">
        <v>757108.72</v>
      </c>
      <c r="F34" s="221"/>
      <c r="G34" s="220">
        <v>9000</v>
      </c>
    </row>
    <row r="35" ht="18" customHeight="1" spans="1:7">
      <c r="A35" s="217">
        <v>21011</v>
      </c>
      <c r="B35" s="218" t="s">
        <v>95</v>
      </c>
      <c r="C35" s="219">
        <v>757108.72</v>
      </c>
      <c r="D35" s="220">
        <v>757108.72</v>
      </c>
      <c r="E35" s="220">
        <v>757108.72</v>
      </c>
      <c r="F35" s="221"/>
      <c r="G35" s="220"/>
    </row>
    <row r="36" ht="18" customHeight="1" spans="1:7">
      <c r="A36" s="217">
        <v>2101101</v>
      </c>
      <c r="B36" s="218" t="s">
        <v>96</v>
      </c>
      <c r="C36" s="219">
        <v>12002</v>
      </c>
      <c r="D36" s="220">
        <v>12002</v>
      </c>
      <c r="E36" s="221">
        <v>12002</v>
      </c>
      <c r="F36" s="221"/>
      <c r="G36" s="220"/>
    </row>
    <row r="37" ht="18" customHeight="1" spans="1:7">
      <c r="A37" s="217">
        <v>2101102</v>
      </c>
      <c r="B37" s="218" t="s">
        <v>97</v>
      </c>
      <c r="C37" s="219">
        <v>490345.52</v>
      </c>
      <c r="D37" s="220">
        <v>490345.52</v>
      </c>
      <c r="E37" s="221">
        <v>490345.52</v>
      </c>
      <c r="F37" s="221"/>
      <c r="G37" s="220"/>
    </row>
    <row r="38" ht="18" customHeight="1" spans="1:7">
      <c r="A38" s="217">
        <v>2101103</v>
      </c>
      <c r="B38" s="218" t="s">
        <v>98</v>
      </c>
      <c r="C38" s="219">
        <v>233151.72</v>
      </c>
      <c r="D38" s="220">
        <v>233151.72</v>
      </c>
      <c r="E38" s="220">
        <v>233151.72</v>
      </c>
      <c r="F38" s="221"/>
      <c r="G38" s="220"/>
    </row>
    <row r="39" ht="18" customHeight="1" spans="1:7">
      <c r="A39" s="217">
        <v>2101199</v>
      </c>
      <c r="B39" s="218" t="s">
        <v>99</v>
      </c>
      <c r="C39" s="219">
        <v>21609.48</v>
      </c>
      <c r="D39" s="220">
        <v>21609.48</v>
      </c>
      <c r="E39" s="221">
        <v>21609.48</v>
      </c>
      <c r="F39" s="221"/>
      <c r="G39" s="220"/>
    </row>
    <row r="40" ht="18" customHeight="1" spans="1:7">
      <c r="A40" s="217">
        <v>21099</v>
      </c>
      <c r="B40" s="218" t="s">
        <v>100</v>
      </c>
      <c r="C40" s="219">
        <v>9000</v>
      </c>
      <c r="D40" s="220"/>
      <c r="E40" s="221"/>
      <c r="F40" s="221"/>
      <c r="G40" s="220">
        <v>9000</v>
      </c>
    </row>
    <row r="41" ht="18" customHeight="1" spans="1:7">
      <c r="A41" s="217">
        <v>2109999</v>
      </c>
      <c r="B41" s="218" t="s">
        <v>101</v>
      </c>
      <c r="C41" s="219">
        <v>9000</v>
      </c>
      <c r="D41" s="220"/>
      <c r="E41" s="221"/>
      <c r="F41" s="221"/>
      <c r="G41" s="220">
        <v>9000</v>
      </c>
    </row>
    <row r="42" ht="18" customHeight="1" spans="1:7">
      <c r="A42" s="217">
        <v>212</v>
      </c>
      <c r="B42" s="218" t="s">
        <v>102</v>
      </c>
      <c r="C42" s="219">
        <v>594150.16</v>
      </c>
      <c r="D42" s="220">
        <v>564150.16</v>
      </c>
      <c r="E42" s="221">
        <v>530150.16</v>
      </c>
      <c r="F42" s="221">
        <v>34000</v>
      </c>
      <c r="G42" s="220">
        <v>30000</v>
      </c>
    </row>
    <row r="43" ht="18" customHeight="1" spans="1:7">
      <c r="A43" s="217">
        <v>21201</v>
      </c>
      <c r="B43" s="218" t="s">
        <v>103</v>
      </c>
      <c r="C43" s="219">
        <v>564150.16</v>
      </c>
      <c r="D43" s="220">
        <v>564150.16</v>
      </c>
      <c r="E43" s="221">
        <v>530150.16</v>
      </c>
      <c r="F43" s="221">
        <v>34000</v>
      </c>
      <c r="G43" s="220"/>
    </row>
    <row r="44" ht="18" customHeight="1" spans="1:7">
      <c r="A44" s="217">
        <v>2120199</v>
      </c>
      <c r="B44" s="218" t="s">
        <v>104</v>
      </c>
      <c r="C44" s="219">
        <v>564150.16</v>
      </c>
      <c r="D44" s="220">
        <v>564150.16</v>
      </c>
      <c r="E44" s="221">
        <v>530150.16</v>
      </c>
      <c r="F44" s="221">
        <v>34000</v>
      </c>
      <c r="G44" s="220"/>
    </row>
    <row r="45" ht="18" customHeight="1" spans="1:7">
      <c r="A45" s="217">
        <v>21299</v>
      </c>
      <c r="B45" s="218" t="s">
        <v>105</v>
      </c>
      <c r="C45" s="219">
        <v>30000</v>
      </c>
      <c r="D45" s="220"/>
      <c r="E45" s="221"/>
      <c r="F45" s="221"/>
      <c r="G45" s="220">
        <v>30000</v>
      </c>
    </row>
    <row r="46" ht="18" customHeight="1" spans="1:7">
      <c r="A46" s="217">
        <v>2129999</v>
      </c>
      <c r="B46" s="218" t="s">
        <v>106</v>
      </c>
      <c r="C46" s="219">
        <v>30000</v>
      </c>
      <c r="D46" s="220"/>
      <c r="E46" s="221"/>
      <c r="F46" s="221"/>
      <c r="G46" s="220">
        <v>30000</v>
      </c>
    </row>
    <row r="47" ht="18" customHeight="1" spans="1:7">
      <c r="A47" s="217">
        <v>213</v>
      </c>
      <c r="B47" s="218" t="s">
        <v>107</v>
      </c>
      <c r="C47" s="219">
        <v>9256919.11</v>
      </c>
      <c r="D47" s="220">
        <v>2366519.11</v>
      </c>
      <c r="E47" s="221">
        <f>E48+E58</f>
        <v>2230519.11</v>
      </c>
      <c r="F47" s="221">
        <v>136000</v>
      </c>
      <c r="G47" s="220">
        <v>6890400</v>
      </c>
    </row>
    <row r="48" ht="18" customHeight="1" spans="1:7">
      <c r="A48" s="217">
        <v>21301</v>
      </c>
      <c r="B48" s="218" t="s">
        <v>108</v>
      </c>
      <c r="C48" s="219">
        <v>2372643.48</v>
      </c>
      <c r="D48" s="220">
        <v>2352643.48</v>
      </c>
      <c r="E48" s="221">
        <v>2216643.48</v>
      </c>
      <c r="F48" s="221">
        <v>136000</v>
      </c>
      <c r="G48" s="220">
        <v>20000</v>
      </c>
    </row>
    <row r="49" s="141" customFormat="1" ht="18" customHeight="1" spans="1:7">
      <c r="A49" s="217">
        <v>2130104</v>
      </c>
      <c r="B49" s="218" t="s">
        <v>79</v>
      </c>
      <c r="C49" s="219">
        <v>2352643.48</v>
      </c>
      <c r="D49" s="220">
        <v>2352643.48</v>
      </c>
      <c r="E49" s="221">
        <v>2216643.48</v>
      </c>
      <c r="F49" s="221">
        <v>136000</v>
      </c>
      <c r="G49" s="220"/>
    </row>
    <row r="50" ht="18" customHeight="1" spans="1:7">
      <c r="A50" s="217">
        <v>2130122</v>
      </c>
      <c r="B50" s="218" t="s">
        <v>109</v>
      </c>
      <c r="C50" s="219">
        <v>20000</v>
      </c>
      <c r="D50" s="220"/>
      <c r="E50" s="221"/>
      <c r="F50" s="221"/>
      <c r="G50" s="220">
        <v>20000</v>
      </c>
    </row>
    <row r="51" ht="18" customHeight="1" spans="1:7">
      <c r="A51" s="217">
        <v>21302</v>
      </c>
      <c r="B51" s="218" t="s">
        <v>110</v>
      </c>
      <c r="C51" s="219">
        <v>460200</v>
      </c>
      <c r="D51" s="220"/>
      <c r="E51" s="221"/>
      <c r="F51" s="221"/>
      <c r="G51" s="220">
        <v>460200</v>
      </c>
    </row>
    <row r="52" ht="18" customHeight="1" spans="1:7">
      <c r="A52" s="217">
        <v>2130209</v>
      </c>
      <c r="B52" s="218" t="s">
        <v>111</v>
      </c>
      <c r="C52" s="219">
        <v>420200</v>
      </c>
      <c r="D52" s="220"/>
      <c r="E52" s="221"/>
      <c r="F52" s="221"/>
      <c r="G52" s="220">
        <v>420200</v>
      </c>
    </row>
    <row r="53" ht="18" customHeight="1" spans="1:7">
      <c r="A53" s="217">
        <v>2130234</v>
      </c>
      <c r="B53" s="218" t="s">
        <v>112</v>
      </c>
      <c r="C53" s="219">
        <v>40000</v>
      </c>
      <c r="D53" s="220"/>
      <c r="E53" s="221"/>
      <c r="F53" s="221"/>
      <c r="G53" s="220">
        <v>40000</v>
      </c>
    </row>
    <row r="54" ht="18" customHeight="1" spans="1:7">
      <c r="A54" s="217">
        <v>21303</v>
      </c>
      <c r="B54" s="218" t="s">
        <v>113</v>
      </c>
      <c r="C54" s="219">
        <v>357800</v>
      </c>
      <c r="D54" s="220"/>
      <c r="E54" s="221"/>
      <c r="F54" s="221"/>
      <c r="G54" s="220">
        <v>357800</v>
      </c>
    </row>
    <row r="55" ht="18" customHeight="1" spans="1:7">
      <c r="A55" s="217">
        <v>2130306</v>
      </c>
      <c r="B55" s="218" t="s">
        <v>114</v>
      </c>
      <c r="C55" s="219">
        <v>140000</v>
      </c>
      <c r="D55" s="220"/>
      <c r="E55" s="221"/>
      <c r="F55" s="221"/>
      <c r="G55" s="220">
        <v>140000</v>
      </c>
    </row>
    <row r="56" ht="18" customHeight="1" spans="1:7">
      <c r="A56" s="217">
        <v>2130315</v>
      </c>
      <c r="B56" s="218" t="s">
        <v>115</v>
      </c>
      <c r="C56" s="219">
        <v>150000</v>
      </c>
      <c r="D56" s="220"/>
      <c r="E56" s="221"/>
      <c r="F56" s="221"/>
      <c r="G56" s="220">
        <v>150000</v>
      </c>
    </row>
    <row r="57" ht="18" customHeight="1" spans="1:7">
      <c r="A57" s="217">
        <v>2130399</v>
      </c>
      <c r="B57" s="218" t="s">
        <v>116</v>
      </c>
      <c r="C57" s="219">
        <v>67800</v>
      </c>
      <c r="D57" s="220"/>
      <c r="E57" s="221"/>
      <c r="F57" s="221"/>
      <c r="G57" s="220">
        <v>67800</v>
      </c>
    </row>
    <row r="58" ht="18" customHeight="1" spans="1:7">
      <c r="A58" s="217">
        <v>21307</v>
      </c>
      <c r="B58" s="218" t="s">
        <v>117</v>
      </c>
      <c r="C58" s="219">
        <v>6066275.63</v>
      </c>
      <c r="D58" s="220">
        <v>13875.63</v>
      </c>
      <c r="E58" s="220">
        <v>13875.63</v>
      </c>
      <c r="F58" s="221"/>
      <c r="G58" s="220">
        <v>6052400</v>
      </c>
    </row>
    <row r="59" ht="18" customHeight="1" spans="1:7">
      <c r="A59" s="217">
        <v>2130705</v>
      </c>
      <c r="B59" s="218" t="s">
        <v>118</v>
      </c>
      <c r="C59" s="219">
        <v>6066275.63</v>
      </c>
      <c r="D59" s="220">
        <v>13875.63</v>
      </c>
      <c r="E59" s="220">
        <v>13875.63</v>
      </c>
      <c r="F59" s="221"/>
      <c r="G59" s="220">
        <v>6052400</v>
      </c>
    </row>
    <row r="60" ht="18" customHeight="1" spans="1:7">
      <c r="A60" s="217">
        <v>214</v>
      </c>
      <c r="B60" s="218" t="s">
        <v>119</v>
      </c>
      <c r="C60" s="219">
        <v>499700</v>
      </c>
      <c r="D60" s="220"/>
      <c r="E60" s="221"/>
      <c r="F60" s="221"/>
      <c r="G60" s="220">
        <v>499700</v>
      </c>
    </row>
    <row r="61" ht="18" customHeight="1" spans="1:7">
      <c r="A61" s="217">
        <v>21401</v>
      </c>
      <c r="B61" s="218" t="s">
        <v>120</v>
      </c>
      <c r="C61" s="219">
        <v>499700</v>
      </c>
      <c r="D61" s="220"/>
      <c r="E61" s="221"/>
      <c r="F61" s="221"/>
      <c r="G61" s="220">
        <v>499700</v>
      </c>
    </row>
    <row r="62" ht="18" customHeight="1" spans="1:7">
      <c r="A62" s="217">
        <v>2140106</v>
      </c>
      <c r="B62" s="218" t="s">
        <v>121</v>
      </c>
      <c r="C62" s="219">
        <v>499700</v>
      </c>
      <c r="D62" s="220"/>
      <c r="E62" s="221"/>
      <c r="F62" s="221"/>
      <c r="G62" s="220">
        <v>499700</v>
      </c>
    </row>
    <row r="63" ht="18" customHeight="1" spans="1:7">
      <c r="A63" s="217">
        <v>220</v>
      </c>
      <c r="B63" s="218" t="s">
        <v>125</v>
      </c>
      <c r="C63" s="219">
        <v>57903</v>
      </c>
      <c r="D63" s="220"/>
      <c r="E63" s="221"/>
      <c r="F63" s="221"/>
      <c r="G63" s="220">
        <v>57903</v>
      </c>
    </row>
    <row r="64" ht="18" customHeight="1" spans="1:7">
      <c r="A64" s="217">
        <v>22001</v>
      </c>
      <c r="B64" s="218" t="s">
        <v>126</v>
      </c>
      <c r="C64" s="219">
        <v>57903</v>
      </c>
      <c r="D64" s="220"/>
      <c r="E64" s="221"/>
      <c r="F64" s="221"/>
      <c r="G64" s="220">
        <v>57903</v>
      </c>
    </row>
    <row r="65" ht="18" customHeight="1" spans="1:7">
      <c r="A65" s="217">
        <v>2200106</v>
      </c>
      <c r="B65" s="218" t="s">
        <v>127</v>
      </c>
      <c r="C65" s="219">
        <v>57903</v>
      </c>
      <c r="D65" s="220"/>
      <c r="E65" s="221"/>
      <c r="F65" s="221"/>
      <c r="G65" s="220">
        <v>57903</v>
      </c>
    </row>
    <row r="66" ht="18" customHeight="1" spans="1:7">
      <c r="A66" s="217">
        <v>221</v>
      </c>
      <c r="B66" s="218" t="s">
        <v>128</v>
      </c>
      <c r="C66" s="219">
        <v>1312056</v>
      </c>
      <c r="D66" s="220">
        <v>1312056</v>
      </c>
      <c r="E66" s="221">
        <v>1312056</v>
      </c>
      <c r="F66" s="221"/>
      <c r="G66" s="220"/>
    </row>
    <row r="67" ht="18" customHeight="1" spans="1:7">
      <c r="A67" s="217">
        <v>22102</v>
      </c>
      <c r="B67" s="218" t="s">
        <v>129</v>
      </c>
      <c r="C67" s="219">
        <v>1312056</v>
      </c>
      <c r="D67" s="220">
        <v>1312056</v>
      </c>
      <c r="E67" s="221">
        <v>1312056</v>
      </c>
      <c r="F67" s="221"/>
      <c r="G67" s="220"/>
    </row>
    <row r="68" ht="18" customHeight="1" spans="1:7">
      <c r="A68" s="217">
        <v>2210201</v>
      </c>
      <c r="B68" s="218" t="s">
        <v>130</v>
      </c>
      <c r="C68" s="219">
        <v>1312056</v>
      </c>
      <c r="D68" s="220">
        <v>1312056</v>
      </c>
      <c r="E68" s="221">
        <v>1312056</v>
      </c>
      <c r="F68" s="221"/>
      <c r="G68" s="220"/>
    </row>
    <row r="69" ht="18" customHeight="1" spans="1:7">
      <c r="A69" s="217">
        <v>224</v>
      </c>
      <c r="B69" s="218" t="s">
        <v>131</v>
      </c>
      <c r="C69" s="219">
        <v>70000</v>
      </c>
      <c r="D69" s="220"/>
      <c r="E69" s="221"/>
      <c r="F69" s="221"/>
      <c r="G69" s="220">
        <v>70000</v>
      </c>
    </row>
    <row r="70" ht="18" customHeight="1" spans="1:7">
      <c r="A70" s="217">
        <v>22407</v>
      </c>
      <c r="B70" s="218" t="s">
        <v>132</v>
      </c>
      <c r="C70" s="219">
        <v>40000</v>
      </c>
      <c r="D70" s="220"/>
      <c r="E70" s="221"/>
      <c r="F70" s="221"/>
      <c r="G70" s="220">
        <v>40000</v>
      </c>
    </row>
    <row r="71" ht="18" customHeight="1" spans="1:7">
      <c r="A71" s="217">
        <v>2240703</v>
      </c>
      <c r="B71" s="218" t="s">
        <v>133</v>
      </c>
      <c r="C71" s="219">
        <v>40000</v>
      </c>
      <c r="D71" s="220"/>
      <c r="E71" s="221"/>
      <c r="F71" s="221"/>
      <c r="G71" s="220">
        <v>40000</v>
      </c>
    </row>
    <row r="72" ht="18" customHeight="1" spans="1:7">
      <c r="A72" s="217">
        <v>22499</v>
      </c>
      <c r="B72" s="218" t="s">
        <v>134</v>
      </c>
      <c r="C72" s="219">
        <v>30000</v>
      </c>
      <c r="D72" s="220"/>
      <c r="E72" s="221"/>
      <c r="F72" s="221"/>
      <c r="G72" s="220">
        <v>30000</v>
      </c>
    </row>
    <row r="73" ht="18" customHeight="1" spans="1:7">
      <c r="A73" s="217">
        <v>2249999</v>
      </c>
      <c r="B73" s="218" t="s">
        <v>135</v>
      </c>
      <c r="C73" s="219">
        <v>30000</v>
      </c>
      <c r="D73" s="220"/>
      <c r="E73" s="221"/>
      <c r="F73" s="221"/>
      <c r="G73" s="220">
        <v>30000</v>
      </c>
    </row>
    <row r="74" ht="18" customHeight="1" spans="1:7">
      <c r="A74" s="222" t="s">
        <v>138</v>
      </c>
      <c r="B74" s="223" t="s">
        <v>138</v>
      </c>
      <c r="C74" s="224">
        <v>20461415.59</v>
      </c>
      <c r="D74" s="224">
        <v>11436607.09</v>
      </c>
      <c r="E74" s="224">
        <v>10546107.09</v>
      </c>
      <c r="F74" s="224">
        <v>890500</v>
      </c>
      <c r="G74" s="224">
        <v>9024808.5</v>
      </c>
    </row>
  </sheetData>
  <mergeCells count="7">
    <mergeCell ref="A3:G3"/>
    <mergeCell ref="A4:E4"/>
    <mergeCell ref="A5:B5"/>
    <mergeCell ref="D5:F5"/>
    <mergeCell ref="A74:B74"/>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workbookViewId="0">
      <pane ySplit="1" topLeftCell="A2" activePane="bottomLeft" state="frozen"/>
      <selection/>
      <selection pane="bottomLeft" activeCell="E8" sqref="E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203"/>
      <c r="B2" s="203"/>
      <c r="C2" s="72"/>
      <c r="F2" s="65" t="s">
        <v>159</v>
      </c>
    </row>
    <row r="3" ht="25.55" customHeight="1" spans="1:6">
      <c r="A3" s="204" t="s">
        <v>160</v>
      </c>
      <c r="B3" s="204"/>
      <c r="C3" s="204"/>
      <c r="D3" s="204"/>
      <c r="E3" s="204"/>
      <c r="F3" s="204"/>
    </row>
    <row r="4" ht="15.75" customHeight="1" spans="1:6">
      <c r="A4" s="5" t="str">
        <f>'部门财务收支预算总表01-1'!A4</f>
        <v>单位名称：新平彝族傣族自治县平掌乡人民政府</v>
      </c>
      <c r="B4" s="203"/>
      <c r="C4" s="72"/>
      <c r="F4" s="65" t="s">
        <v>161</v>
      </c>
    </row>
    <row r="5" ht="19.5" customHeight="1" spans="1:6">
      <c r="A5" s="10" t="s">
        <v>162</v>
      </c>
      <c r="B5" s="16" t="s">
        <v>163</v>
      </c>
      <c r="C5" s="11" t="s">
        <v>164</v>
      </c>
      <c r="D5" s="12"/>
      <c r="E5" s="13"/>
      <c r="F5" s="16" t="s">
        <v>165</v>
      </c>
    </row>
    <row r="6" ht="19.5" customHeight="1" spans="1:6">
      <c r="A6" s="18"/>
      <c r="B6" s="19"/>
      <c r="C6" s="69" t="s">
        <v>37</v>
      </c>
      <c r="D6" s="69" t="s">
        <v>166</v>
      </c>
      <c r="E6" s="69" t="s">
        <v>167</v>
      </c>
      <c r="F6" s="19"/>
    </row>
    <row r="7" ht="18.85" customHeight="1" spans="1:6">
      <c r="A7" s="205">
        <v>1</v>
      </c>
      <c r="B7" s="205">
        <v>2</v>
      </c>
      <c r="C7" s="206">
        <v>3</v>
      </c>
      <c r="D7" s="205">
        <v>4</v>
      </c>
      <c r="E7" s="205">
        <v>5</v>
      </c>
      <c r="F7" s="205">
        <v>6</v>
      </c>
    </row>
    <row r="8" ht="18.85" customHeight="1" spans="1:6">
      <c r="A8" s="207">
        <v>234000</v>
      </c>
      <c r="B8" s="207"/>
      <c r="C8" s="208"/>
      <c r="D8" s="207"/>
      <c r="E8" s="207">
        <v>231000</v>
      </c>
      <c r="F8" s="207">
        <v>3000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103"/>
  <sheetViews>
    <sheetView showZeros="0" workbookViewId="0">
      <pane ySplit="1" topLeftCell="A2" activePane="bottomLeft" state="frozen"/>
      <selection/>
      <selection pane="bottomLeft" activeCell="E107" sqref="E107"/>
    </sheetView>
  </sheetViews>
  <sheetFormatPr defaultColWidth="9.10833333333333" defaultRowHeight="14.25" customHeight="1"/>
  <cols>
    <col min="1" max="1" width="28.6583333333333" style="178" customWidth="1"/>
    <col min="2" max="3" width="23.8916666666667" style="178" customWidth="1"/>
    <col min="4" max="4" width="14.55" style="178" customWidth="1"/>
    <col min="5" max="5" width="18.4416666666667" style="178" customWidth="1"/>
    <col min="6" max="6" width="14.7833333333333" style="178" customWidth="1"/>
    <col min="7" max="7" width="18.8916666666667" style="178" customWidth="1"/>
    <col min="8" max="13" width="15.3333333333333" style="178" customWidth="1"/>
    <col min="14" max="16" width="14.7833333333333" style="178" customWidth="1"/>
    <col min="17" max="17" width="14.8916666666667" style="178" customWidth="1"/>
    <col min="18" max="23" width="15" style="178" customWidth="1"/>
    <col min="24" max="16384" width="9.10833333333333" style="178"/>
  </cols>
  <sheetData>
    <row r="1" customHeight="1" spans="1:23">
      <c r="A1" s="179"/>
      <c r="B1" s="179"/>
      <c r="C1" s="179"/>
      <c r="D1" s="179"/>
      <c r="E1" s="179"/>
      <c r="F1" s="179"/>
      <c r="G1" s="179"/>
      <c r="H1" s="179"/>
      <c r="I1" s="179"/>
      <c r="J1" s="179"/>
      <c r="K1" s="179"/>
      <c r="L1" s="179"/>
      <c r="M1" s="179"/>
      <c r="N1" s="179"/>
      <c r="O1" s="179"/>
      <c r="P1" s="179"/>
      <c r="Q1" s="179"/>
      <c r="R1" s="179"/>
      <c r="S1" s="179"/>
      <c r="T1" s="179"/>
      <c r="U1" s="179"/>
      <c r="V1" s="179"/>
      <c r="W1" s="179"/>
    </row>
    <row r="2" ht="13.6" customHeight="1" spans="4:23">
      <c r="D2" s="180"/>
      <c r="E2" s="180"/>
      <c r="F2" s="180"/>
      <c r="G2" s="180"/>
      <c r="U2" s="197"/>
      <c r="W2" s="198" t="s">
        <v>168</v>
      </c>
    </row>
    <row r="3" ht="27.85" customHeight="1" spans="1:23">
      <c r="A3" s="181" t="s">
        <v>169</v>
      </c>
      <c r="B3" s="181"/>
      <c r="C3" s="181"/>
      <c r="D3" s="181"/>
      <c r="E3" s="181"/>
      <c r="F3" s="181"/>
      <c r="G3" s="181"/>
      <c r="H3" s="181"/>
      <c r="I3" s="181"/>
      <c r="J3" s="181"/>
      <c r="K3" s="181"/>
      <c r="L3" s="181"/>
      <c r="M3" s="181"/>
      <c r="N3" s="181"/>
      <c r="O3" s="181"/>
      <c r="P3" s="181"/>
      <c r="Q3" s="181"/>
      <c r="R3" s="181"/>
      <c r="S3" s="181"/>
      <c r="T3" s="181"/>
      <c r="U3" s="181"/>
      <c r="V3" s="181"/>
      <c r="W3" s="181"/>
    </row>
    <row r="4" ht="13.6" customHeight="1" spans="1:23">
      <c r="A4" s="182" t="str">
        <f>'部门财务收支预算总表01-1'!A4</f>
        <v>单位名称：新平彝族傣族自治县平掌乡人民政府</v>
      </c>
      <c r="B4" s="183"/>
      <c r="C4" s="183"/>
      <c r="D4" s="183"/>
      <c r="E4" s="183"/>
      <c r="F4" s="183"/>
      <c r="G4" s="183"/>
      <c r="H4" s="184"/>
      <c r="I4" s="184"/>
      <c r="J4" s="184"/>
      <c r="K4" s="184"/>
      <c r="L4" s="184"/>
      <c r="M4" s="184"/>
      <c r="N4" s="184"/>
      <c r="O4" s="184"/>
      <c r="P4" s="184"/>
      <c r="Q4" s="184"/>
      <c r="U4" s="197"/>
      <c r="W4" s="199" t="s">
        <v>161</v>
      </c>
    </row>
    <row r="5" ht="21.8" customHeight="1" spans="1:23">
      <c r="A5" s="185" t="s">
        <v>170</v>
      </c>
      <c r="B5" s="185" t="s">
        <v>171</v>
      </c>
      <c r="C5" s="185" t="s">
        <v>172</v>
      </c>
      <c r="D5" s="186" t="s">
        <v>173</v>
      </c>
      <c r="E5" s="186" t="s">
        <v>174</v>
      </c>
      <c r="F5" s="186" t="s">
        <v>175</v>
      </c>
      <c r="G5" s="186" t="s">
        <v>176</v>
      </c>
      <c r="H5" s="187" t="s">
        <v>177</v>
      </c>
      <c r="I5" s="187"/>
      <c r="J5" s="187"/>
      <c r="K5" s="187"/>
      <c r="L5" s="187"/>
      <c r="M5" s="187"/>
      <c r="N5" s="187"/>
      <c r="O5" s="187"/>
      <c r="P5" s="187"/>
      <c r="Q5" s="195"/>
      <c r="R5" s="187"/>
      <c r="S5" s="187"/>
      <c r="T5" s="187"/>
      <c r="U5" s="187"/>
      <c r="V5" s="187"/>
      <c r="W5" s="187"/>
    </row>
    <row r="6" ht="21.8" customHeight="1" spans="1:23">
      <c r="A6" s="188"/>
      <c r="B6" s="188"/>
      <c r="C6" s="188"/>
      <c r="D6" s="189"/>
      <c r="E6" s="189"/>
      <c r="F6" s="189"/>
      <c r="G6" s="189"/>
      <c r="H6" s="187" t="s">
        <v>35</v>
      </c>
      <c r="I6" s="195" t="s">
        <v>38</v>
      </c>
      <c r="J6" s="195"/>
      <c r="K6" s="195"/>
      <c r="L6" s="187"/>
      <c r="M6" s="187"/>
      <c r="N6" s="187" t="s">
        <v>178</v>
      </c>
      <c r="O6" s="187"/>
      <c r="P6" s="187"/>
      <c r="Q6" s="195" t="s">
        <v>41</v>
      </c>
      <c r="R6" s="187" t="s">
        <v>59</v>
      </c>
      <c r="S6" s="195"/>
      <c r="T6" s="195"/>
      <c r="U6" s="195"/>
      <c r="V6" s="195"/>
      <c r="W6" s="195"/>
    </row>
    <row r="7" ht="15.05" customHeight="1" spans="1:23">
      <c r="A7" s="190"/>
      <c r="B7" s="190"/>
      <c r="C7" s="190"/>
      <c r="D7" s="191"/>
      <c r="E7" s="191"/>
      <c r="F7" s="191"/>
      <c r="G7" s="191"/>
      <c r="H7" s="187"/>
      <c r="I7" s="195" t="s">
        <v>179</v>
      </c>
      <c r="J7" s="195" t="s">
        <v>180</v>
      </c>
      <c r="K7" s="195" t="s">
        <v>181</v>
      </c>
      <c r="L7" s="195" t="s">
        <v>182</v>
      </c>
      <c r="M7" s="195" t="s">
        <v>183</v>
      </c>
      <c r="N7" s="195" t="s">
        <v>38</v>
      </c>
      <c r="O7" s="195" t="s">
        <v>39</v>
      </c>
      <c r="P7" s="195" t="s">
        <v>40</v>
      </c>
      <c r="Q7" s="195"/>
      <c r="R7" s="195" t="s">
        <v>37</v>
      </c>
      <c r="S7" s="195" t="s">
        <v>48</v>
      </c>
      <c r="T7" s="195" t="s">
        <v>184</v>
      </c>
      <c r="U7" s="195" t="s">
        <v>44</v>
      </c>
      <c r="V7" s="195" t="s">
        <v>45</v>
      </c>
      <c r="W7" s="195" t="s">
        <v>46</v>
      </c>
    </row>
    <row r="8" ht="27.85" customHeight="1" spans="1:23">
      <c r="A8" s="190"/>
      <c r="B8" s="190"/>
      <c r="C8" s="190"/>
      <c r="D8" s="191"/>
      <c r="E8" s="191"/>
      <c r="F8" s="191"/>
      <c r="G8" s="191"/>
      <c r="H8" s="187"/>
      <c r="I8" s="195"/>
      <c r="J8" s="195"/>
      <c r="K8" s="195"/>
      <c r="L8" s="195"/>
      <c r="M8" s="195"/>
      <c r="N8" s="195"/>
      <c r="O8" s="195"/>
      <c r="P8" s="195"/>
      <c r="Q8" s="195"/>
      <c r="R8" s="195"/>
      <c r="S8" s="195"/>
      <c r="T8" s="195"/>
      <c r="U8" s="195"/>
      <c r="V8" s="195"/>
      <c r="W8" s="195"/>
    </row>
    <row r="9" ht="15.05" customHeight="1" spans="1:23">
      <c r="A9" s="192">
        <v>1</v>
      </c>
      <c r="B9" s="192">
        <v>2</v>
      </c>
      <c r="C9" s="192">
        <v>3</v>
      </c>
      <c r="D9" s="192">
        <v>4</v>
      </c>
      <c r="E9" s="192">
        <v>5</v>
      </c>
      <c r="F9" s="192">
        <v>6</v>
      </c>
      <c r="G9" s="192">
        <v>7</v>
      </c>
      <c r="H9" s="192">
        <v>8</v>
      </c>
      <c r="I9" s="192">
        <v>9</v>
      </c>
      <c r="J9" s="192">
        <v>10</v>
      </c>
      <c r="K9" s="192">
        <v>11</v>
      </c>
      <c r="L9" s="192">
        <v>12</v>
      </c>
      <c r="M9" s="192">
        <v>13</v>
      </c>
      <c r="N9" s="192">
        <v>14</v>
      </c>
      <c r="O9" s="192">
        <v>15</v>
      </c>
      <c r="P9" s="192">
        <v>16</v>
      </c>
      <c r="Q9" s="192">
        <v>17</v>
      </c>
      <c r="R9" s="192">
        <v>18</v>
      </c>
      <c r="S9" s="192">
        <v>19</v>
      </c>
      <c r="T9" s="192">
        <v>20</v>
      </c>
      <c r="U9" s="192">
        <v>21</v>
      </c>
      <c r="V9" s="192">
        <v>22</v>
      </c>
      <c r="W9" s="192">
        <v>23</v>
      </c>
    </row>
    <row r="10" ht="21" customHeight="1" spans="1:23">
      <c r="A10" s="193" t="s">
        <v>51</v>
      </c>
      <c r="B10" s="194" t="s">
        <v>185</v>
      </c>
      <c r="C10" s="193" t="s">
        <v>186</v>
      </c>
      <c r="D10" s="193">
        <v>2010301</v>
      </c>
      <c r="E10" s="193" t="s">
        <v>187</v>
      </c>
      <c r="F10" s="193">
        <v>30103</v>
      </c>
      <c r="G10" s="193" t="s">
        <v>188</v>
      </c>
      <c r="H10" s="50">
        <v>367188</v>
      </c>
      <c r="I10" s="50"/>
      <c r="J10" s="196"/>
      <c r="K10" s="196"/>
      <c r="L10" s="50">
        <v>367188</v>
      </c>
      <c r="M10" s="196"/>
      <c r="N10" s="196"/>
      <c r="O10" s="196"/>
      <c r="P10" s="196"/>
      <c r="Q10" s="196"/>
      <c r="R10" s="196"/>
      <c r="S10" s="196"/>
      <c r="T10" s="196"/>
      <c r="U10" s="196"/>
      <c r="V10" s="196"/>
      <c r="W10" s="196"/>
    </row>
    <row r="11" ht="21" customHeight="1" spans="1:23">
      <c r="A11" s="193" t="s">
        <v>51</v>
      </c>
      <c r="B11" s="194" t="s">
        <v>189</v>
      </c>
      <c r="C11" s="193" t="s">
        <v>190</v>
      </c>
      <c r="D11" s="193">
        <v>2010301</v>
      </c>
      <c r="E11" s="193" t="s">
        <v>187</v>
      </c>
      <c r="F11" s="193">
        <v>30101</v>
      </c>
      <c r="G11" s="193" t="s">
        <v>191</v>
      </c>
      <c r="H11" s="50">
        <v>750276</v>
      </c>
      <c r="I11" s="50"/>
      <c r="J11" s="196"/>
      <c r="K11" s="196"/>
      <c r="L11" s="50">
        <v>750276</v>
      </c>
      <c r="M11" s="196"/>
      <c r="N11" s="196"/>
      <c r="O11" s="196"/>
      <c r="P11" s="196"/>
      <c r="Q11" s="196"/>
      <c r="R11" s="196"/>
      <c r="S11" s="196"/>
      <c r="T11" s="196"/>
      <c r="U11" s="196"/>
      <c r="V11" s="196"/>
      <c r="W11" s="196"/>
    </row>
    <row r="12" ht="21" customHeight="1" spans="1:23">
      <c r="A12" s="193" t="s">
        <v>51</v>
      </c>
      <c r="B12" s="194" t="s">
        <v>192</v>
      </c>
      <c r="C12" s="193" t="s">
        <v>193</v>
      </c>
      <c r="D12" s="193">
        <v>2010101</v>
      </c>
      <c r="E12" s="193" t="s">
        <v>187</v>
      </c>
      <c r="F12" s="193">
        <v>30207</v>
      </c>
      <c r="G12" s="193" t="s">
        <v>194</v>
      </c>
      <c r="H12" s="50">
        <v>3400</v>
      </c>
      <c r="I12" s="50"/>
      <c r="J12" s="196"/>
      <c r="K12" s="196"/>
      <c r="L12" s="50">
        <v>3400</v>
      </c>
      <c r="M12" s="196"/>
      <c r="N12" s="196"/>
      <c r="O12" s="196"/>
      <c r="P12" s="196"/>
      <c r="Q12" s="196"/>
      <c r="R12" s="196"/>
      <c r="S12" s="196"/>
      <c r="T12" s="196"/>
      <c r="U12" s="196"/>
      <c r="V12" s="196"/>
      <c r="W12" s="196"/>
    </row>
    <row r="13" ht="21" customHeight="1" spans="1:23">
      <c r="A13" s="193" t="s">
        <v>51</v>
      </c>
      <c r="B13" s="194" t="s">
        <v>189</v>
      </c>
      <c r="C13" s="193" t="s">
        <v>190</v>
      </c>
      <c r="D13" s="193">
        <v>2010301</v>
      </c>
      <c r="E13" s="193" t="s">
        <v>187</v>
      </c>
      <c r="F13" s="193">
        <v>30102</v>
      </c>
      <c r="G13" s="193" t="s">
        <v>195</v>
      </c>
      <c r="H13" s="50">
        <v>1275168</v>
      </c>
      <c r="I13" s="50"/>
      <c r="J13" s="196"/>
      <c r="K13" s="196"/>
      <c r="L13" s="50">
        <v>1275168</v>
      </c>
      <c r="M13" s="196"/>
      <c r="N13" s="196"/>
      <c r="O13" s="196"/>
      <c r="P13" s="196"/>
      <c r="Q13" s="196"/>
      <c r="R13" s="196"/>
      <c r="S13" s="196"/>
      <c r="T13" s="196"/>
      <c r="U13" s="196"/>
      <c r="V13" s="196"/>
      <c r="W13" s="196"/>
    </row>
    <row r="14" ht="21" customHeight="1" spans="1:23">
      <c r="A14" s="193" t="s">
        <v>51</v>
      </c>
      <c r="B14" s="194" t="s">
        <v>189</v>
      </c>
      <c r="C14" s="193" t="s">
        <v>190</v>
      </c>
      <c r="D14" s="193">
        <v>2010301</v>
      </c>
      <c r="E14" s="193" t="s">
        <v>187</v>
      </c>
      <c r="F14" s="193">
        <v>30102</v>
      </c>
      <c r="G14" s="193" t="s">
        <v>195</v>
      </c>
      <c r="H14" s="50">
        <v>132000</v>
      </c>
      <c r="I14" s="50"/>
      <c r="J14" s="196"/>
      <c r="K14" s="196"/>
      <c r="L14" s="50">
        <v>132000</v>
      </c>
      <c r="M14" s="196"/>
      <c r="N14" s="196"/>
      <c r="O14" s="196"/>
      <c r="P14" s="196"/>
      <c r="Q14" s="196"/>
      <c r="R14" s="196"/>
      <c r="S14" s="196"/>
      <c r="T14" s="196"/>
      <c r="U14" s="196"/>
      <c r="V14" s="196"/>
      <c r="W14" s="196"/>
    </row>
    <row r="15" ht="21" customHeight="1" spans="1:23">
      <c r="A15" s="193" t="s">
        <v>51</v>
      </c>
      <c r="B15" s="194" t="s">
        <v>196</v>
      </c>
      <c r="C15" s="193" t="s">
        <v>197</v>
      </c>
      <c r="D15" s="193">
        <v>2010301</v>
      </c>
      <c r="E15" s="193" t="s">
        <v>187</v>
      </c>
      <c r="F15" s="193">
        <v>30199</v>
      </c>
      <c r="G15" s="193" t="s">
        <v>198</v>
      </c>
      <c r="H15" s="50">
        <v>501600</v>
      </c>
      <c r="I15" s="50"/>
      <c r="J15" s="196"/>
      <c r="K15" s="196"/>
      <c r="L15" s="50">
        <v>501600</v>
      </c>
      <c r="M15" s="196"/>
      <c r="N15" s="196"/>
      <c r="O15" s="196"/>
      <c r="P15" s="196"/>
      <c r="Q15" s="196"/>
      <c r="R15" s="196"/>
      <c r="S15" s="196"/>
      <c r="T15" s="196"/>
      <c r="U15" s="196"/>
      <c r="V15" s="196"/>
      <c r="W15" s="196"/>
    </row>
    <row r="16" ht="21" customHeight="1" spans="1:23">
      <c r="A16" s="193" t="s">
        <v>50</v>
      </c>
      <c r="B16" s="194" t="s">
        <v>199</v>
      </c>
      <c r="C16" s="193" t="s">
        <v>200</v>
      </c>
      <c r="D16" s="193">
        <v>2013650</v>
      </c>
      <c r="E16" s="193" t="s">
        <v>201</v>
      </c>
      <c r="F16" s="193">
        <v>30107</v>
      </c>
      <c r="G16" s="193" t="s">
        <v>202</v>
      </c>
      <c r="H16" s="50">
        <v>84000</v>
      </c>
      <c r="I16" s="50"/>
      <c r="J16" s="196"/>
      <c r="K16" s="196"/>
      <c r="L16" s="50">
        <v>84000</v>
      </c>
      <c r="M16" s="196"/>
      <c r="N16" s="196"/>
      <c r="O16" s="196"/>
      <c r="P16" s="196"/>
      <c r="Q16" s="196"/>
      <c r="R16" s="196"/>
      <c r="S16" s="196"/>
      <c r="T16" s="196"/>
      <c r="U16" s="196"/>
      <c r="V16" s="196"/>
      <c r="W16" s="196"/>
    </row>
    <row r="17" ht="21" customHeight="1" spans="1:23">
      <c r="A17" s="193" t="s">
        <v>50</v>
      </c>
      <c r="B17" s="194" t="s">
        <v>199</v>
      </c>
      <c r="C17" s="193" t="s">
        <v>200</v>
      </c>
      <c r="D17" s="193">
        <v>2013650</v>
      </c>
      <c r="E17" s="193" t="s">
        <v>201</v>
      </c>
      <c r="F17" s="193">
        <v>30107</v>
      </c>
      <c r="G17" s="193" t="s">
        <v>202</v>
      </c>
      <c r="H17" s="50">
        <v>168000</v>
      </c>
      <c r="I17" s="50"/>
      <c r="J17" s="196"/>
      <c r="K17" s="196"/>
      <c r="L17" s="50">
        <v>168000</v>
      </c>
      <c r="M17" s="196"/>
      <c r="N17" s="196"/>
      <c r="O17" s="196"/>
      <c r="P17" s="196"/>
      <c r="Q17" s="196"/>
      <c r="R17" s="196"/>
      <c r="S17" s="196"/>
      <c r="T17" s="196"/>
      <c r="U17" s="196"/>
      <c r="V17" s="196"/>
      <c r="W17" s="196"/>
    </row>
    <row r="18" ht="21" customHeight="1" spans="1:23">
      <c r="A18" s="193" t="s">
        <v>50</v>
      </c>
      <c r="B18" s="194" t="s">
        <v>203</v>
      </c>
      <c r="C18" s="193" t="s">
        <v>204</v>
      </c>
      <c r="D18" s="193">
        <v>2013650</v>
      </c>
      <c r="E18" s="193" t="s">
        <v>201</v>
      </c>
      <c r="F18" s="193">
        <v>30112</v>
      </c>
      <c r="G18" s="193" t="s">
        <v>205</v>
      </c>
      <c r="H18" s="50">
        <v>9473.4</v>
      </c>
      <c r="I18" s="50"/>
      <c r="J18" s="196"/>
      <c r="K18" s="196"/>
      <c r="L18" s="50">
        <v>9473.4</v>
      </c>
      <c r="M18" s="196"/>
      <c r="N18" s="196"/>
      <c r="O18" s="196"/>
      <c r="P18" s="196"/>
      <c r="Q18" s="196"/>
      <c r="R18" s="196"/>
      <c r="S18" s="196"/>
      <c r="T18" s="196"/>
      <c r="U18" s="196"/>
      <c r="V18" s="196"/>
      <c r="W18" s="196"/>
    </row>
    <row r="19" ht="21" customHeight="1" spans="1:23">
      <c r="A19" s="193" t="s">
        <v>51</v>
      </c>
      <c r="B19" s="194" t="s">
        <v>192</v>
      </c>
      <c r="C19" s="193" t="s">
        <v>193</v>
      </c>
      <c r="D19" s="193">
        <v>2010101</v>
      </c>
      <c r="E19" s="193" t="s">
        <v>187</v>
      </c>
      <c r="F19" s="193">
        <v>30211</v>
      </c>
      <c r="G19" s="193" t="s">
        <v>206</v>
      </c>
      <c r="H19" s="50">
        <v>40000</v>
      </c>
      <c r="I19" s="50"/>
      <c r="J19" s="196"/>
      <c r="K19" s="196"/>
      <c r="L19" s="50">
        <v>40000</v>
      </c>
      <c r="M19" s="196"/>
      <c r="N19" s="196"/>
      <c r="O19" s="196"/>
      <c r="P19" s="196"/>
      <c r="Q19" s="196"/>
      <c r="R19" s="196"/>
      <c r="S19" s="196"/>
      <c r="T19" s="196"/>
      <c r="U19" s="196"/>
      <c r="V19" s="196"/>
      <c r="W19" s="196"/>
    </row>
    <row r="20" ht="21" customHeight="1" spans="1:23">
      <c r="A20" s="193" t="s">
        <v>51</v>
      </c>
      <c r="B20" s="194" t="s">
        <v>192</v>
      </c>
      <c r="C20" s="193" t="s">
        <v>193</v>
      </c>
      <c r="D20" s="193">
        <v>2010101</v>
      </c>
      <c r="E20" s="193" t="s">
        <v>187</v>
      </c>
      <c r="F20" s="193">
        <v>30201</v>
      </c>
      <c r="G20" s="193" t="s">
        <v>207</v>
      </c>
      <c r="H20" s="50">
        <v>59600</v>
      </c>
      <c r="I20" s="50"/>
      <c r="J20" s="196"/>
      <c r="K20" s="196"/>
      <c r="L20" s="50">
        <v>59600</v>
      </c>
      <c r="M20" s="196"/>
      <c r="N20" s="196"/>
      <c r="O20" s="196"/>
      <c r="P20" s="196"/>
      <c r="Q20" s="196"/>
      <c r="R20" s="196"/>
      <c r="S20" s="196"/>
      <c r="T20" s="196"/>
      <c r="U20" s="196"/>
      <c r="V20" s="196"/>
      <c r="W20" s="196"/>
    </row>
    <row r="21" ht="21" customHeight="1" spans="1:23">
      <c r="A21" s="193" t="s">
        <v>51</v>
      </c>
      <c r="B21" s="194" t="s">
        <v>192</v>
      </c>
      <c r="C21" s="193" t="s">
        <v>193</v>
      </c>
      <c r="D21" s="193">
        <v>2010101</v>
      </c>
      <c r="E21" s="193" t="s">
        <v>187</v>
      </c>
      <c r="F21" s="193">
        <v>30205</v>
      </c>
      <c r="G21" s="193" t="s">
        <v>208</v>
      </c>
      <c r="H21" s="50">
        <v>1000</v>
      </c>
      <c r="I21" s="50"/>
      <c r="J21" s="196"/>
      <c r="K21" s="196"/>
      <c r="L21" s="50">
        <v>1000</v>
      </c>
      <c r="M21" s="196"/>
      <c r="N21" s="196"/>
      <c r="O21" s="196"/>
      <c r="P21" s="196"/>
      <c r="Q21" s="196"/>
      <c r="R21" s="196"/>
      <c r="S21" s="196"/>
      <c r="T21" s="196"/>
      <c r="U21" s="196"/>
      <c r="V21" s="196"/>
      <c r="W21" s="196"/>
    </row>
    <row r="22" ht="21" customHeight="1" spans="1:23">
      <c r="A22" s="193" t="s">
        <v>50</v>
      </c>
      <c r="B22" s="194" t="s">
        <v>209</v>
      </c>
      <c r="C22" s="193" t="s">
        <v>210</v>
      </c>
      <c r="D22" s="193">
        <v>2013650</v>
      </c>
      <c r="E22" s="193" t="s">
        <v>201</v>
      </c>
      <c r="F22" s="193">
        <v>30102</v>
      </c>
      <c r="G22" s="193" t="s">
        <v>195</v>
      </c>
      <c r="H22" s="50">
        <v>67296</v>
      </c>
      <c r="I22" s="50"/>
      <c r="J22" s="196"/>
      <c r="K22" s="196"/>
      <c r="L22" s="50">
        <v>67296</v>
      </c>
      <c r="M22" s="196"/>
      <c r="N22" s="196"/>
      <c r="O22" s="196"/>
      <c r="P22" s="196"/>
      <c r="Q22" s="196"/>
      <c r="R22" s="196"/>
      <c r="S22" s="196"/>
      <c r="T22" s="196"/>
      <c r="U22" s="196"/>
      <c r="V22" s="196"/>
      <c r="W22" s="196"/>
    </row>
    <row r="23" ht="21" customHeight="1" spans="1:23">
      <c r="A23" s="193" t="s">
        <v>50</v>
      </c>
      <c r="B23" s="194" t="s">
        <v>209</v>
      </c>
      <c r="C23" s="193" t="s">
        <v>210</v>
      </c>
      <c r="D23" s="193">
        <v>2013650</v>
      </c>
      <c r="E23" s="193" t="s">
        <v>201</v>
      </c>
      <c r="F23" s="193">
        <v>30102</v>
      </c>
      <c r="G23" s="193" t="s">
        <v>195</v>
      </c>
      <c r="H23" s="50">
        <v>84000</v>
      </c>
      <c r="I23" s="50"/>
      <c r="J23" s="196"/>
      <c r="K23" s="196"/>
      <c r="L23" s="50">
        <v>84000</v>
      </c>
      <c r="M23" s="196"/>
      <c r="N23" s="196"/>
      <c r="O23" s="196"/>
      <c r="P23" s="196"/>
      <c r="Q23" s="196"/>
      <c r="R23" s="196"/>
      <c r="S23" s="196"/>
      <c r="T23" s="196"/>
      <c r="U23" s="196"/>
      <c r="V23" s="196"/>
      <c r="W23" s="196"/>
    </row>
    <row r="24" ht="21" customHeight="1" spans="1:23">
      <c r="A24" s="193" t="s">
        <v>50</v>
      </c>
      <c r="B24" s="194" t="s">
        <v>209</v>
      </c>
      <c r="C24" s="193" t="s">
        <v>210</v>
      </c>
      <c r="D24" s="193">
        <v>2013650</v>
      </c>
      <c r="E24" s="193" t="s">
        <v>201</v>
      </c>
      <c r="F24" s="193">
        <v>30107</v>
      </c>
      <c r="G24" s="193" t="s">
        <v>202</v>
      </c>
      <c r="H24" s="50">
        <v>420000</v>
      </c>
      <c r="I24" s="50"/>
      <c r="J24" s="196"/>
      <c r="K24" s="196"/>
      <c r="L24" s="50">
        <v>420000</v>
      </c>
      <c r="M24" s="196"/>
      <c r="N24" s="196"/>
      <c r="O24" s="196"/>
      <c r="P24" s="196"/>
      <c r="Q24" s="196"/>
      <c r="R24" s="196"/>
      <c r="S24" s="196"/>
      <c r="T24" s="196"/>
      <c r="U24" s="196"/>
      <c r="V24" s="196"/>
      <c r="W24" s="196"/>
    </row>
    <row r="25" ht="21" customHeight="1" spans="1:23">
      <c r="A25" s="193" t="s">
        <v>50</v>
      </c>
      <c r="B25" s="194" t="s">
        <v>209</v>
      </c>
      <c r="C25" s="193" t="s">
        <v>210</v>
      </c>
      <c r="D25" s="193">
        <v>2013650</v>
      </c>
      <c r="E25" s="193" t="s">
        <v>201</v>
      </c>
      <c r="F25" s="193">
        <v>30107</v>
      </c>
      <c r="G25" s="193" t="s">
        <v>202</v>
      </c>
      <c r="H25" s="50">
        <v>216720</v>
      </c>
      <c r="I25" s="50"/>
      <c r="J25" s="196"/>
      <c r="K25" s="196"/>
      <c r="L25" s="50">
        <v>216720</v>
      </c>
      <c r="M25" s="196"/>
      <c r="N25" s="196"/>
      <c r="O25" s="196"/>
      <c r="P25" s="196"/>
      <c r="Q25" s="196"/>
      <c r="R25" s="196"/>
      <c r="S25" s="196"/>
      <c r="T25" s="196"/>
      <c r="U25" s="196"/>
      <c r="V25" s="196"/>
      <c r="W25" s="196"/>
    </row>
    <row r="26" ht="21" customHeight="1" spans="1:23">
      <c r="A26" s="193" t="s">
        <v>50</v>
      </c>
      <c r="B26" s="194" t="s">
        <v>203</v>
      </c>
      <c r="C26" s="193" t="s">
        <v>204</v>
      </c>
      <c r="D26" s="193">
        <v>2080505</v>
      </c>
      <c r="E26" s="193" t="s">
        <v>211</v>
      </c>
      <c r="F26" s="193">
        <v>30108</v>
      </c>
      <c r="G26" s="193" t="s">
        <v>212</v>
      </c>
      <c r="H26" s="50">
        <v>54133.29</v>
      </c>
      <c r="I26" s="50"/>
      <c r="J26" s="196"/>
      <c r="K26" s="196"/>
      <c r="L26" s="50">
        <v>54133.29</v>
      </c>
      <c r="M26" s="196"/>
      <c r="N26" s="196"/>
      <c r="O26" s="196"/>
      <c r="P26" s="196"/>
      <c r="Q26" s="196"/>
      <c r="R26" s="196"/>
      <c r="S26" s="196"/>
      <c r="T26" s="196"/>
      <c r="U26" s="196"/>
      <c r="V26" s="196"/>
      <c r="W26" s="196"/>
    </row>
    <row r="27" ht="21" customHeight="1" spans="1:23">
      <c r="A27" s="193" t="s">
        <v>50</v>
      </c>
      <c r="B27" s="194" t="s">
        <v>203</v>
      </c>
      <c r="C27" s="193" t="s">
        <v>204</v>
      </c>
      <c r="D27" s="193">
        <v>2080505</v>
      </c>
      <c r="E27" s="193" t="s">
        <v>211</v>
      </c>
      <c r="F27" s="193">
        <v>30108</v>
      </c>
      <c r="G27" s="193" t="s">
        <v>212</v>
      </c>
      <c r="H27" s="50">
        <v>216533.16</v>
      </c>
      <c r="I27" s="50"/>
      <c r="J27" s="196"/>
      <c r="K27" s="196"/>
      <c r="L27" s="50">
        <v>216533.16</v>
      </c>
      <c r="M27" s="196"/>
      <c r="N27" s="196"/>
      <c r="O27" s="196"/>
      <c r="P27" s="196"/>
      <c r="Q27" s="196"/>
      <c r="R27" s="196"/>
      <c r="S27" s="196"/>
      <c r="T27" s="196"/>
      <c r="U27" s="196"/>
      <c r="V27" s="196"/>
      <c r="W27" s="196"/>
    </row>
    <row r="28" ht="21" customHeight="1" spans="1:23">
      <c r="A28" s="193" t="s">
        <v>51</v>
      </c>
      <c r="B28" s="194" t="s">
        <v>192</v>
      </c>
      <c r="C28" s="193" t="s">
        <v>193</v>
      </c>
      <c r="D28" s="193">
        <v>2010101</v>
      </c>
      <c r="E28" s="193" t="s">
        <v>187</v>
      </c>
      <c r="F28" s="193">
        <v>30206</v>
      </c>
      <c r="G28" s="193" t="s">
        <v>213</v>
      </c>
      <c r="H28" s="50">
        <v>17000</v>
      </c>
      <c r="I28" s="50"/>
      <c r="J28" s="196"/>
      <c r="K28" s="196"/>
      <c r="L28" s="50">
        <v>17000</v>
      </c>
      <c r="M28" s="196"/>
      <c r="N28" s="196"/>
      <c r="O28" s="196"/>
      <c r="P28" s="196"/>
      <c r="Q28" s="196"/>
      <c r="R28" s="196"/>
      <c r="S28" s="196"/>
      <c r="T28" s="196"/>
      <c r="U28" s="196"/>
      <c r="V28" s="196"/>
      <c r="W28" s="196"/>
    </row>
    <row r="29" ht="21" customHeight="1" spans="1:23">
      <c r="A29" s="193" t="s">
        <v>51</v>
      </c>
      <c r="B29" s="194" t="s">
        <v>214</v>
      </c>
      <c r="C29" s="193" t="s">
        <v>204</v>
      </c>
      <c r="D29" s="193">
        <v>2080505</v>
      </c>
      <c r="E29" s="193" t="s">
        <v>211</v>
      </c>
      <c r="F29" s="193">
        <v>30108</v>
      </c>
      <c r="G29" s="193" t="s">
        <v>212</v>
      </c>
      <c r="H29" s="50">
        <v>84294.45</v>
      </c>
      <c r="I29" s="50"/>
      <c r="J29" s="196"/>
      <c r="K29" s="196"/>
      <c r="L29" s="50">
        <v>84294.45</v>
      </c>
      <c r="M29" s="196"/>
      <c r="N29" s="196"/>
      <c r="O29" s="196"/>
      <c r="P29" s="196"/>
      <c r="Q29" s="196"/>
      <c r="R29" s="196"/>
      <c r="S29" s="196"/>
      <c r="T29" s="196"/>
      <c r="U29" s="196"/>
      <c r="V29" s="196"/>
      <c r="W29" s="196"/>
    </row>
    <row r="30" ht="21" customHeight="1" spans="1:23">
      <c r="A30" s="193" t="s">
        <v>51</v>
      </c>
      <c r="B30" s="194" t="s">
        <v>215</v>
      </c>
      <c r="C30" s="193" t="s">
        <v>216</v>
      </c>
      <c r="D30" s="193">
        <v>2010301</v>
      </c>
      <c r="E30" s="193" t="s">
        <v>187</v>
      </c>
      <c r="F30" s="193">
        <v>30239</v>
      </c>
      <c r="G30" s="193" t="s">
        <v>217</v>
      </c>
      <c r="H30" s="50">
        <v>198000</v>
      </c>
      <c r="I30" s="50"/>
      <c r="J30" s="196"/>
      <c r="K30" s="196"/>
      <c r="L30" s="50">
        <v>198000</v>
      </c>
      <c r="M30" s="196"/>
      <c r="N30" s="196"/>
      <c r="O30" s="196"/>
      <c r="P30" s="196"/>
      <c r="Q30" s="196"/>
      <c r="R30" s="196"/>
      <c r="S30" s="196"/>
      <c r="T30" s="196"/>
      <c r="U30" s="196"/>
      <c r="V30" s="196"/>
      <c r="W30" s="196"/>
    </row>
    <row r="31" ht="21" customHeight="1" spans="1:23">
      <c r="A31" s="193" t="s">
        <v>51</v>
      </c>
      <c r="B31" s="194" t="s">
        <v>214</v>
      </c>
      <c r="C31" s="193" t="s">
        <v>204</v>
      </c>
      <c r="D31" s="193">
        <v>2080505</v>
      </c>
      <c r="E31" s="193" t="s">
        <v>211</v>
      </c>
      <c r="F31" s="193">
        <v>30108</v>
      </c>
      <c r="G31" s="193" t="s">
        <v>212</v>
      </c>
      <c r="H31" s="50">
        <v>337177.8</v>
      </c>
      <c r="I31" s="50"/>
      <c r="J31" s="196"/>
      <c r="K31" s="196"/>
      <c r="L31" s="50">
        <v>337177.8</v>
      </c>
      <c r="M31" s="196"/>
      <c r="N31" s="196"/>
      <c r="O31" s="196"/>
      <c r="P31" s="196"/>
      <c r="Q31" s="196"/>
      <c r="R31" s="196"/>
      <c r="S31" s="196"/>
      <c r="T31" s="196"/>
      <c r="U31" s="196"/>
      <c r="V31" s="196"/>
      <c r="W31" s="196"/>
    </row>
    <row r="32" ht="21" customHeight="1" spans="1:23">
      <c r="A32" s="193" t="s">
        <v>52</v>
      </c>
      <c r="B32" s="194" t="s">
        <v>218</v>
      </c>
      <c r="C32" s="193" t="s">
        <v>204</v>
      </c>
      <c r="D32" s="193">
        <v>2080505</v>
      </c>
      <c r="E32" s="193" t="s">
        <v>211</v>
      </c>
      <c r="F32" s="193">
        <v>30108</v>
      </c>
      <c r="G32" s="193" t="s">
        <v>212</v>
      </c>
      <c r="H32" s="50">
        <v>15989.16</v>
      </c>
      <c r="I32" s="50"/>
      <c r="J32" s="196"/>
      <c r="K32" s="196"/>
      <c r="L32" s="50">
        <v>15989.16</v>
      </c>
      <c r="M32" s="196"/>
      <c r="N32" s="196"/>
      <c r="O32" s="196"/>
      <c r="P32" s="196"/>
      <c r="Q32" s="196"/>
      <c r="R32" s="196"/>
      <c r="S32" s="196"/>
      <c r="T32" s="196"/>
      <c r="U32" s="196"/>
      <c r="V32" s="196"/>
      <c r="W32" s="196"/>
    </row>
    <row r="33" ht="21" customHeight="1" spans="1:23">
      <c r="A33" s="193" t="s">
        <v>52</v>
      </c>
      <c r="B33" s="194" t="s">
        <v>218</v>
      </c>
      <c r="C33" s="193" t="s">
        <v>204</v>
      </c>
      <c r="D33" s="193">
        <v>2080505</v>
      </c>
      <c r="E33" s="193" t="s">
        <v>211</v>
      </c>
      <c r="F33" s="193">
        <v>30108</v>
      </c>
      <c r="G33" s="193" t="s">
        <v>212</v>
      </c>
      <c r="H33" s="50">
        <v>63956.64</v>
      </c>
      <c r="I33" s="50"/>
      <c r="J33" s="196"/>
      <c r="K33" s="196"/>
      <c r="L33" s="50">
        <v>63956.64</v>
      </c>
      <c r="M33" s="196"/>
      <c r="N33" s="196"/>
      <c r="O33" s="196"/>
      <c r="P33" s="196"/>
      <c r="Q33" s="196"/>
      <c r="R33" s="196"/>
      <c r="S33" s="196"/>
      <c r="T33" s="196"/>
      <c r="U33" s="196"/>
      <c r="V33" s="196"/>
      <c r="W33" s="196"/>
    </row>
    <row r="34" ht="21" customHeight="1" spans="1:23">
      <c r="A34" s="193" t="s">
        <v>53</v>
      </c>
      <c r="B34" s="194" t="s">
        <v>219</v>
      </c>
      <c r="C34" s="193" t="s">
        <v>204</v>
      </c>
      <c r="D34" s="193">
        <v>2080505</v>
      </c>
      <c r="E34" s="193" t="s">
        <v>211</v>
      </c>
      <c r="F34" s="193">
        <v>30108</v>
      </c>
      <c r="G34" s="193" t="s">
        <v>212</v>
      </c>
      <c r="H34" s="50">
        <v>292191.36</v>
      </c>
      <c r="I34" s="50"/>
      <c r="J34" s="196"/>
      <c r="K34" s="196"/>
      <c r="L34" s="50">
        <v>292191.36</v>
      </c>
      <c r="M34" s="196"/>
      <c r="N34" s="196"/>
      <c r="O34" s="196"/>
      <c r="P34" s="196"/>
      <c r="Q34" s="196"/>
      <c r="R34" s="196"/>
      <c r="S34" s="196"/>
      <c r="T34" s="196"/>
      <c r="U34" s="196"/>
      <c r="V34" s="196"/>
      <c r="W34" s="196"/>
    </row>
    <row r="35" ht="21" customHeight="1" spans="1:23">
      <c r="A35" s="193" t="s">
        <v>53</v>
      </c>
      <c r="B35" s="194" t="s">
        <v>219</v>
      </c>
      <c r="C35" s="193" t="s">
        <v>204</v>
      </c>
      <c r="D35" s="193">
        <v>2080505</v>
      </c>
      <c r="E35" s="193" t="s">
        <v>211</v>
      </c>
      <c r="F35" s="193">
        <v>30108</v>
      </c>
      <c r="G35" s="193" t="s">
        <v>212</v>
      </c>
      <c r="H35" s="50">
        <v>73047.84</v>
      </c>
      <c r="I35" s="50"/>
      <c r="J35" s="196"/>
      <c r="K35" s="196"/>
      <c r="L35" s="50">
        <v>73047.84</v>
      </c>
      <c r="M35" s="196"/>
      <c r="N35" s="196"/>
      <c r="O35" s="196"/>
      <c r="P35" s="196"/>
      <c r="Q35" s="196"/>
      <c r="R35" s="196"/>
      <c r="S35" s="196"/>
      <c r="T35" s="196"/>
      <c r="U35" s="196"/>
      <c r="V35" s="196"/>
      <c r="W35" s="196"/>
    </row>
    <row r="36" ht="21" customHeight="1" spans="1:23">
      <c r="A36" s="193" t="s">
        <v>51</v>
      </c>
      <c r="B36" s="194" t="s">
        <v>220</v>
      </c>
      <c r="C36" s="193" t="s">
        <v>221</v>
      </c>
      <c r="D36" s="193">
        <v>2101101</v>
      </c>
      <c r="E36" s="193" t="s">
        <v>222</v>
      </c>
      <c r="F36" s="193">
        <v>30110</v>
      </c>
      <c r="G36" s="193" t="s">
        <v>223</v>
      </c>
      <c r="H36" s="50">
        <v>12002</v>
      </c>
      <c r="I36" s="50"/>
      <c r="J36" s="196"/>
      <c r="K36" s="196"/>
      <c r="L36" s="50">
        <v>12002</v>
      </c>
      <c r="M36" s="196"/>
      <c r="N36" s="196"/>
      <c r="O36" s="196"/>
      <c r="P36" s="196"/>
      <c r="Q36" s="196"/>
      <c r="R36" s="196"/>
      <c r="S36" s="196"/>
      <c r="T36" s="196"/>
      <c r="U36" s="196"/>
      <c r="V36" s="196"/>
      <c r="W36" s="196"/>
    </row>
    <row r="37" ht="21" customHeight="1" spans="1:23">
      <c r="A37" s="193" t="s">
        <v>50</v>
      </c>
      <c r="B37" s="194" t="s">
        <v>224</v>
      </c>
      <c r="C37" s="193" t="s">
        <v>221</v>
      </c>
      <c r="D37" s="193">
        <v>2101102</v>
      </c>
      <c r="E37" s="193" t="s">
        <v>225</v>
      </c>
      <c r="F37" s="193">
        <v>30110</v>
      </c>
      <c r="G37" s="193" t="s">
        <v>223</v>
      </c>
      <c r="H37" s="50">
        <v>4942</v>
      </c>
      <c r="I37" s="50"/>
      <c r="J37" s="196"/>
      <c r="K37" s="196"/>
      <c r="L37" s="50">
        <v>4942</v>
      </c>
      <c r="M37" s="196"/>
      <c r="N37" s="196"/>
      <c r="O37" s="196"/>
      <c r="P37" s="196"/>
      <c r="Q37" s="196"/>
      <c r="R37" s="196"/>
      <c r="S37" s="196"/>
      <c r="T37" s="196"/>
      <c r="U37" s="196"/>
      <c r="V37" s="196"/>
      <c r="W37" s="196"/>
    </row>
    <row r="38" ht="21" customHeight="1" spans="1:23">
      <c r="A38" s="193" t="s">
        <v>50</v>
      </c>
      <c r="B38" s="194" t="s">
        <v>203</v>
      </c>
      <c r="C38" s="193" t="s">
        <v>204</v>
      </c>
      <c r="D38" s="193">
        <v>2101102</v>
      </c>
      <c r="E38" s="193" t="s">
        <v>225</v>
      </c>
      <c r="F38" s="193">
        <v>30110</v>
      </c>
      <c r="G38" s="193" t="s">
        <v>223</v>
      </c>
      <c r="H38" s="50">
        <v>112326.6</v>
      </c>
      <c r="I38" s="50"/>
      <c r="J38" s="196"/>
      <c r="K38" s="196"/>
      <c r="L38" s="50">
        <v>112326.6</v>
      </c>
      <c r="M38" s="196"/>
      <c r="N38" s="196"/>
      <c r="O38" s="196"/>
      <c r="P38" s="196"/>
      <c r="Q38" s="196"/>
      <c r="R38" s="196"/>
      <c r="S38" s="196"/>
      <c r="T38" s="196"/>
      <c r="U38" s="196"/>
      <c r="V38" s="196"/>
      <c r="W38" s="196"/>
    </row>
    <row r="39" ht="21" customHeight="1" spans="1:23">
      <c r="A39" s="193" t="s">
        <v>51</v>
      </c>
      <c r="B39" s="194" t="s">
        <v>226</v>
      </c>
      <c r="C39" s="193" t="s">
        <v>227</v>
      </c>
      <c r="D39" s="193">
        <v>2010301</v>
      </c>
      <c r="E39" s="193" t="s">
        <v>187</v>
      </c>
      <c r="F39" s="193">
        <v>30229</v>
      </c>
      <c r="G39" s="193" t="s">
        <v>228</v>
      </c>
      <c r="H39" s="50">
        <v>15400</v>
      </c>
      <c r="I39" s="50"/>
      <c r="J39" s="196"/>
      <c r="K39" s="196"/>
      <c r="L39" s="50">
        <v>15400</v>
      </c>
      <c r="M39" s="196"/>
      <c r="N39" s="196"/>
      <c r="O39" s="196"/>
      <c r="P39" s="196"/>
      <c r="Q39" s="196"/>
      <c r="R39" s="196"/>
      <c r="S39" s="196"/>
      <c r="T39" s="196"/>
      <c r="U39" s="196"/>
      <c r="V39" s="196"/>
      <c r="W39" s="196"/>
    </row>
    <row r="40" ht="21" customHeight="1" spans="1:23">
      <c r="A40" s="193" t="s">
        <v>51</v>
      </c>
      <c r="B40" s="194" t="s">
        <v>229</v>
      </c>
      <c r="C40" s="193" t="s">
        <v>230</v>
      </c>
      <c r="D40" s="193">
        <v>2010301</v>
      </c>
      <c r="E40" s="193" t="s">
        <v>187</v>
      </c>
      <c r="F40" s="193">
        <v>30231</v>
      </c>
      <c r="G40" s="193" t="s">
        <v>231</v>
      </c>
      <c r="H40" s="50">
        <v>231000</v>
      </c>
      <c r="I40" s="50"/>
      <c r="J40" s="196"/>
      <c r="K40" s="196"/>
      <c r="L40" s="50">
        <v>231000</v>
      </c>
      <c r="M40" s="196"/>
      <c r="N40" s="196"/>
      <c r="O40" s="196"/>
      <c r="P40" s="196"/>
      <c r="Q40" s="196"/>
      <c r="R40" s="196"/>
      <c r="S40" s="196"/>
      <c r="T40" s="196"/>
      <c r="U40" s="196"/>
      <c r="V40" s="196"/>
      <c r="W40" s="196"/>
    </row>
    <row r="41" ht="21" customHeight="1" spans="1:23">
      <c r="A41" s="193" t="s">
        <v>51</v>
      </c>
      <c r="B41" s="194" t="s">
        <v>232</v>
      </c>
      <c r="C41" s="193" t="s">
        <v>233</v>
      </c>
      <c r="D41" s="193">
        <v>2010301</v>
      </c>
      <c r="E41" s="193" t="s">
        <v>187</v>
      </c>
      <c r="F41" s="193">
        <v>30228</v>
      </c>
      <c r="G41" s="193" t="s">
        <v>233</v>
      </c>
      <c r="H41" s="50">
        <v>35200</v>
      </c>
      <c r="I41" s="50"/>
      <c r="J41" s="196"/>
      <c r="K41" s="196"/>
      <c r="L41" s="50">
        <v>35200</v>
      </c>
      <c r="M41" s="196"/>
      <c r="N41" s="196"/>
      <c r="O41" s="196"/>
      <c r="P41" s="196"/>
      <c r="Q41" s="196"/>
      <c r="R41" s="196"/>
      <c r="S41" s="196"/>
      <c r="T41" s="196"/>
      <c r="U41" s="196"/>
      <c r="V41" s="196"/>
      <c r="W41" s="196"/>
    </row>
    <row r="42" ht="21" customHeight="1" spans="1:23">
      <c r="A42" s="193" t="s">
        <v>50</v>
      </c>
      <c r="B42" s="194" t="s">
        <v>234</v>
      </c>
      <c r="C42" s="193" t="s">
        <v>227</v>
      </c>
      <c r="D42" s="193">
        <v>2013650</v>
      </c>
      <c r="E42" s="193" t="s">
        <v>201</v>
      </c>
      <c r="F42" s="193">
        <v>30107</v>
      </c>
      <c r="G42" s="193" t="s">
        <v>202</v>
      </c>
      <c r="H42" s="50">
        <v>9800</v>
      </c>
      <c r="I42" s="50"/>
      <c r="J42" s="196"/>
      <c r="K42" s="196"/>
      <c r="L42" s="50">
        <v>9800</v>
      </c>
      <c r="M42" s="196"/>
      <c r="N42" s="196"/>
      <c r="O42" s="196"/>
      <c r="P42" s="196"/>
      <c r="Q42" s="196"/>
      <c r="R42" s="196"/>
      <c r="S42" s="196"/>
      <c r="T42" s="196"/>
      <c r="U42" s="196"/>
      <c r="V42" s="196"/>
      <c r="W42" s="196"/>
    </row>
    <row r="43" ht="21" customHeight="1" spans="1:23">
      <c r="A43" s="193" t="s">
        <v>50</v>
      </c>
      <c r="B43" s="194" t="s">
        <v>209</v>
      </c>
      <c r="C43" s="193" t="s">
        <v>210</v>
      </c>
      <c r="D43" s="193">
        <v>2013650</v>
      </c>
      <c r="E43" s="193" t="s">
        <v>201</v>
      </c>
      <c r="F43" s="193">
        <v>30107</v>
      </c>
      <c r="G43" s="193" t="s">
        <v>202</v>
      </c>
      <c r="H43" s="50">
        <v>504828</v>
      </c>
      <c r="I43" s="50"/>
      <c r="J43" s="196"/>
      <c r="K43" s="196"/>
      <c r="L43" s="50">
        <v>504828</v>
      </c>
      <c r="M43" s="196"/>
      <c r="N43" s="196"/>
      <c r="O43" s="196"/>
      <c r="P43" s="196"/>
      <c r="Q43" s="196"/>
      <c r="R43" s="196"/>
      <c r="S43" s="196"/>
      <c r="T43" s="196"/>
      <c r="U43" s="196"/>
      <c r="V43" s="196"/>
      <c r="W43" s="196"/>
    </row>
    <row r="44" ht="21" customHeight="1" spans="1:23">
      <c r="A44" s="193" t="s">
        <v>51</v>
      </c>
      <c r="B44" s="194" t="s">
        <v>192</v>
      </c>
      <c r="C44" s="193" t="s">
        <v>193</v>
      </c>
      <c r="D44" s="193">
        <v>2013650</v>
      </c>
      <c r="E44" s="193" t="s">
        <v>201</v>
      </c>
      <c r="F44" s="193">
        <v>30216</v>
      </c>
      <c r="G44" s="193" t="s">
        <v>235</v>
      </c>
      <c r="H44" s="50">
        <v>8500</v>
      </c>
      <c r="I44" s="50"/>
      <c r="J44" s="196"/>
      <c r="K44" s="196"/>
      <c r="L44" s="50">
        <v>8500</v>
      </c>
      <c r="M44" s="196"/>
      <c r="N44" s="196"/>
      <c r="O44" s="196"/>
      <c r="P44" s="196"/>
      <c r="Q44" s="196"/>
      <c r="R44" s="196"/>
      <c r="S44" s="196"/>
      <c r="T44" s="196"/>
      <c r="U44" s="196"/>
      <c r="V44" s="196"/>
      <c r="W44" s="196"/>
    </row>
    <row r="45" ht="21" customHeight="1" spans="1:23">
      <c r="A45" s="193" t="s">
        <v>51</v>
      </c>
      <c r="B45" s="194" t="s">
        <v>192</v>
      </c>
      <c r="C45" s="193" t="s">
        <v>193</v>
      </c>
      <c r="D45" s="193">
        <v>2013650</v>
      </c>
      <c r="E45" s="193" t="s">
        <v>201</v>
      </c>
      <c r="F45" s="193">
        <v>30205</v>
      </c>
      <c r="G45" s="193" t="s">
        <v>208</v>
      </c>
      <c r="H45" s="50">
        <v>1900</v>
      </c>
      <c r="I45" s="50"/>
      <c r="J45" s="196"/>
      <c r="K45" s="196"/>
      <c r="L45" s="50">
        <v>1900</v>
      </c>
      <c r="M45" s="196"/>
      <c r="N45" s="196"/>
      <c r="O45" s="196"/>
      <c r="P45" s="196"/>
      <c r="Q45" s="196"/>
      <c r="R45" s="196"/>
      <c r="S45" s="196"/>
      <c r="T45" s="196"/>
      <c r="U45" s="196"/>
      <c r="V45" s="196"/>
      <c r="W45" s="196"/>
    </row>
    <row r="46" ht="21" customHeight="1" spans="1:23">
      <c r="A46" s="193" t="s">
        <v>51</v>
      </c>
      <c r="B46" s="194" t="s">
        <v>192</v>
      </c>
      <c r="C46" s="193" t="s">
        <v>193</v>
      </c>
      <c r="D46" s="193">
        <v>2013650</v>
      </c>
      <c r="E46" s="193" t="s">
        <v>201</v>
      </c>
      <c r="F46" s="193">
        <v>30206</v>
      </c>
      <c r="G46" s="193" t="s">
        <v>213</v>
      </c>
      <c r="H46" s="50">
        <v>4800</v>
      </c>
      <c r="I46" s="50"/>
      <c r="J46" s="196"/>
      <c r="K46" s="196"/>
      <c r="L46" s="50">
        <v>4800</v>
      </c>
      <c r="M46" s="196"/>
      <c r="N46" s="196"/>
      <c r="O46" s="196"/>
      <c r="P46" s="196"/>
      <c r="Q46" s="196"/>
      <c r="R46" s="196"/>
      <c r="S46" s="196"/>
      <c r="T46" s="196"/>
      <c r="U46" s="196"/>
      <c r="V46" s="196"/>
      <c r="W46" s="196"/>
    </row>
    <row r="47" ht="21" customHeight="1" spans="1:23">
      <c r="A47" s="193" t="s">
        <v>51</v>
      </c>
      <c r="B47" s="194" t="s">
        <v>192</v>
      </c>
      <c r="C47" s="193" t="s">
        <v>193</v>
      </c>
      <c r="D47" s="193">
        <v>2013650</v>
      </c>
      <c r="E47" s="193" t="s">
        <v>201</v>
      </c>
      <c r="F47" s="193">
        <v>30211</v>
      </c>
      <c r="G47" s="193" t="s">
        <v>206</v>
      </c>
      <c r="H47" s="50">
        <v>18400</v>
      </c>
      <c r="I47" s="50"/>
      <c r="J47" s="196"/>
      <c r="K47" s="196"/>
      <c r="L47" s="50">
        <v>18400</v>
      </c>
      <c r="M47" s="196"/>
      <c r="N47" s="196"/>
      <c r="O47" s="196"/>
      <c r="P47" s="196"/>
      <c r="Q47" s="196"/>
      <c r="R47" s="196"/>
      <c r="S47" s="196"/>
      <c r="T47" s="196"/>
      <c r="U47" s="196"/>
      <c r="V47" s="196"/>
      <c r="W47" s="196"/>
    </row>
    <row r="48" ht="21" customHeight="1" spans="1:23">
      <c r="A48" s="193" t="s">
        <v>51</v>
      </c>
      <c r="B48" s="194" t="s">
        <v>192</v>
      </c>
      <c r="C48" s="193" t="s">
        <v>193</v>
      </c>
      <c r="D48" s="193">
        <v>2013650</v>
      </c>
      <c r="E48" s="193" t="s">
        <v>201</v>
      </c>
      <c r="F48" s="193">
        <v>30207</v>
      </c>
      <c r="G48" s="193" t="s">
        <v>194</v>
      </c>
      <c r="H48" s="50">
        <v>3600</v>
      </c>
      <c r="I48" s="50"/>
      <c r="J48" s="196"/>
      <c r="K48" s="196"/>
      <c r="L48" s="50">
        <v>3600</v>
      </c>
      <c r="M48" s="196"/>
      <c r="N48" s="196"/>
      <c r="O48" s="196"/>
      <c r="P48" s="196"/>
      <c r="Q48" s="196"/>
      <c r="R48" s="196"/>
      <c r="S48" s="196"/>
      <c r="T48" s="196"/>
      <c r="U48" s="196"/>
      <c r="V48" s="196"/>
      <c r="W48" s="196"/>
    </row>
    <row r="49" ht="21" customHeight="1" spans="1:23">
      <c r="A49" s="193" t="s">
        <v>51</v>
      </c>
      <c r="B49" s="194" t="s">
        <v>192</v>
      </c>
      <c r="C49" s="193" t="s">
        <v>193</v>
      </c>
      <c r="D49" s="193">
        <v>2013650</v>
      </c>
      <c r="E49" s="193" t="s">
        <v>201</v>
      </c>
      <c r="F49" s="193">
        <v>30201</v>
      </c>
      <c r="G49" s="193" t="s">
        <v>207</v>
      </c>
      <c r="H49" s="50">
        <v>25800</v>
      </c>
      <c r="I49" s="50"/>
      <c r="J49" s="196"/>
      <c r="K49" s="196"/>
      <c r="L49" s="50">
        <v>25800</v>
      </c>
      <c r="M49" s="196"/>
      <c r="N49" s="196"/>
      <c r="O49" s="196"/>
      <c r="P49" s="196"/>
      <c r="Q49" s="196"/>
      <c r="R49" s="196"/>
      <c r="S49" s="196"/>
      <c r="T49" s="196"/>
      <c r="U49" s="196"/>
      <c r="V49" s="196"/>
      <c r="W49" s="196"/>
    </row>
    <row r="50" ht="21" customHeight="1" spans="1:23">
      <c r="A50" s="193" t="s">
        <v>50</v>
      </c>
      <c r="B50" s="194" t="s">
        <v>236</v>
      </c>
      <c r="C50" s="193" t="s">
        <v>233</v>
      </c>
      <c r="D50" s="193">
        <v>2013650</v>
      </c>
      <c r="E50" s="193" t="s">
        <v>201</v>
      </c>
      <c r="F50" s="193">
        <v>30228</v>
      </c>
      <c r="G50" s="193" t="s">
        <v>233</v>
      </c>
      <c r="H50" s="50">
        <v>22400</v>
      </c>
      <c r="I50" s="50"/>
      <c r="J50" s="196"/>
      <c r="K50" s="196"/>
      <c r="L50" s="50">
        <v>22400</v>
      </c>
      <c r="M50" s="196"/>
      <c r="N50" s="196"/>
      <c r="O50" s="196"/>
      <c r="P50" s="196"/>
      <c r="Q50" s="196"/>
      <c r="R50" s="196"/>
      <c r="S50" s="196"/>
      <c r="T50" s="196"/>
      <c r="U50" s="196"/>
      <c r="V50" s="196"/>
      <c r="W50" s="196"/>
    </row>
    <row r="51" ht="21" customHeight="1" spans="1:23">
      <c r="A51" s="193" t="s">
        <v>51</v>
      </c>
      <c r="B51" s="194" t="s">
        <v>237</v>
      </c>
      <c r="C51" s="193" t="s">
        <v>238</v>
      </c>
      <c r="D51" s="193">
        <v>2080501</v>
      </c>
      <c r="E51" s="193" t="s">
        <v>239</v>
      </c>
      <c r="F51" s="193">
        <v>30201</v>
      </c>
      <c r="G51" s="193" t="s">
        <v>207</v>
      </c>
      <c r="H51" s="50">
        <v>11400</v>
      </c>
      <c r="I51" s="50"/>
      <c r="J51" s="196"/>
      <c r="K51" s="196"/>
      <c r="L51" s="50">
        <v>11400</v>
      </c>
      <c r="M51" s="196"/>
      <c r="N51" s="196"/>
      <c r="O51" s="196"/>
      <c r="P51" s="196"/>
      <c r="Q51" s="196"/>
      <c r="R51" s="196"/>
      <c r="S51" s="196"/>
      <c r="T51" s="196"/>
      <c r="U51" s="196"/>
      <c r="V51" s="196"/>
      <c r="W51" s="196"/>
    </row>
    <row r="52" ht="21" customHeight="1" spans="1:23">
      <c r="A52" s="193" t="s">
        <v>51</v>
      </c>
      <c r="B52" s="194" t="s">
        <v>237</v>
      </c>
      <c r="C52" s="193" t="s">
        <v>238</v>
      </c>
      <c r="D52" s="193">
        <v>2080502</v>
      </c>
      <c r="E52" s="193" t="s">
        <v>240</v>
      </c>
      <c r="F52" s="193">
        <v>30201</v>
      </c>
      <c r="G52" s="193" t="s">
        <v>207</v>
      </c>
      <c r="H52" s="50">
        <v>11700</v>
      </c>
      <c r="I52" s="50"/>
      <c r="J52" s="196"/>
      <c r="K52" s="196"/>
      <c r="L52" s="50">
        <v>11700</v>
      </c>
      <c r="M52" s="196"/>
      <c r="N52" s="196"/>
      <c r="O52" s="196"/>
      <c r="P52" s="196"/>
      <c r="Q52" s="196"/>
      <c r="R52" s="196"/>
      <c r="S52" s="196"/>
      <c r="T52" s="196"/>
      <c r="U52" s="196"/>
      <c r="V52" s="196"/>
      <c r="W52" s="196"/>
    </row>
    <row r="53" ht="21" customHeight="1" spans="1:23">
      <c r="A53" s="193" t="s">
        <v>50</v>
      </c>
      <c r="B53" s="194" t="s">
        <v>203</v>
      </c>
      <c r="C53" s="193" t="s">
        <v>204</v>
      </c>
      <c r="D53" s="193">
        <v>2101103</v>
      </c>
      <c r="E53" s="193" t="s">
        <v>241</v>
      </c>
      <c r="F53" s="193">
        <v>27711</v>
      </c>
      <c r="G53" s="193">
        <v>73.85</v>
      </c>
      <c r="H53" s="50">
        <v>55486.68</v>
      </c>
      <c r="I53" s="50"/>
      <c r="J53" s="196"/>
      <c r="K53" s="196"/>
      <c r="L53" s="50">
        <v>55486.68</v>
      </c>
      <c r="M53" s="196"/>
      <c r="N53" s="196"/>
      <c r="O53" s="196"/>
      <c r="P53" s="196"/>
      <c r="Q53" s="196"/>
      <c r="R53" s="196"/>
      <c r="S53" s="196"/>
      <c r="T53" s="196"/>
      <c r="U53" s="196"/>
      <c r="V53" s="196"/>
      <c r="W53" s="196"/>
    </row>
    <row r="54" ht="21" customHeight="1" spans="1:23">
      <c r="A54" s="193" t="s">
        <v>51</v>
      </c>
      <c r="B54" s="194" t="s">
        <v>192</v>
      </c>
      <c r="C54" s="193" t="s">
        <v>193</v>
      </c>
      <c r="D54" s="193">
        <v>2120199</v>
      </c>
      <c r="E54" s="193" t="s">
        <v>242</v>
      </c>
      <c r="F54" s="193">
        <v>30211</v>
      </c>
      <c r="G54" s="193" t="s">
        <v>206</v>
      </c>
      <c r="H54" s="50">
        <v>3000</v>
      </c>
      <c r="I54" s="50"/>
      <c r="J54" s="196"/>
      <c r="K54" s="196"/>
      <c r="L54" s="50">
        <v>3000</v>
      </c>
      <c r="M54" s="196"/>
      <c r="N54" s="196"/>
      <c r="O54" s="196"/>
      <c r="P54" s="196"/>
      <c r="Q54" s="196"/>
      <c r="R54" s="196"/>
      <c r="S54" s="196"/>
      <c r="T54" s="196"/>
      <c r="U54" s="196"/>
      <c r="V54" s="196"/>
      <c r="W54" s="196"/>
    </row>
    <row r="55" ht="21" customHeight="1" spans="1:23">
      <c r="A55" s="193" t="s">
        <v>51</v>
      </c>
      <c r="B55" s="194" t="s">
        <v>192</v>
      </c>
      <c r="C55" s="193" t="s">
        <v>193</v>
      </c>
      <c r="D55" s="193">
        <v>2120199</v>
      </c>
      <c r="E55" s="193" t="s">
        <v>242</v>
      </c>
      <c r="F55" s="193">
        <v>30206</v>
      </c>
      <c r="G55" s="193" t="s">
        <v>213</v>
      </c>
      <c r="H55" s="50">
        <v>1000</v>
      </c>
      <c r="I55" s="50"/>
      <c r="J55" s="196"/>
      <c r="K55" s="196"/>
      <c r="L55" s="50">
        <v>1000</v>
      </c>
      <c r="M55" s="196"/>
      <c r="N55" s="196"/>
      <c r="O55" s="196"/>
      <c r="P55" s="196"/>
      <c r="Q55" s="196"/>
      <c r="R55" s="196"/>
      <c r="S55" s="196"/>
      <c r="T55" s="196"/>
      <c r="U55" s="196"/>
      <c r="V55" s="196"/>
      <c r="W55" s="196"/>
    </row>
    <row r="56" ht="21" customHeight="1" spans="1:23">
      <c r="A56" s="193" t="s">
        <v>51</v>
      </c>
      <c r="B56" s="194" t="s">
        <v>192</v>
      </c>
      <c r="C56" s="193" t="s">
        <v>193</v>
      </c>
      <c r="D56" s="193">
        <v>2120199</v>
      </c>
      <c r="E56" s="193" t="s">
        <v>242</v>
      </c>
      <c r="F56" s="193">
        <v>30216</v>
      </c>
      <c r="G56" s="193" t="s">
        <v>235</v>
      </c>
      <c r="H56" s="50">
        <v>1500</v>
      </c>
      <c r="I56" s="50"/>
      <c r="J56" s="196"/>
      <c r="K56" s="196"/>
      <c r="L56" s="50">
        <v>1500</v>
      </c>
      <c r="M56" s="196"/>
      <c r="N56" s="196"/>
      <c r="O56" s="196"/>
      <c r="P56" s="196"/>
      <c r="Q56" s="196"/>
      <c r="R56" s="196"/>
      <c r="S56" s="196"/>
      <c r="T56" s="196"/>
      <c r="U56" s="196"/>
      <c r="V56" s="196"/>
      <c r="W56" s="196"/>
    </row>
    <row r="57" ht="21" customHeight="1" spans="1:23">
      <c r="A57" s="193" t="s">
        <v>51</v>
      </c>
      <c r="B57" s="194" t="s">
        <v>192</v>
      </c>
      <c r="C57" s="193" t="s">
        <v>193</v>
      </c>
      <c r="D57" s="193">
        <v>2120199</v>
      </c>
      <c r="E57" s="193" t="s">
        <v>242</v>
      </c>
      <c r="F57" s="193">
        <v>30207</v>
      </c>
      <c r="G57" s="193" t="s">
        <v>194</v>
      </c>
      <c r="H57" s="50">
        <v>2000</v>
      </c>
      <c r="I57" s="50"/>
      <c r="J57" s="196"/>
      <c r="K57" s="196"/>
      <c r="L57" s="50">
        <v>2000</v>
      </c>
      <c r="M57" s="196"/>
      <c r="N57" s="196"/>
      <c r="O57" s="196"/>
      <c r="P57" s="196"/>
      <c r="Q57" s="196"/>
      <c r="R57" s="196"/>
      <c r="S57" s="196"/>
      <c r="T57" s="196"/>
      <c r="U57" s="196"/>
      <c r="V57" s="196"/>
      <c r="W57" s="196"/>
    </row>
    <row r="58" ht="21" customHeight="1" spans="1:23">
      <c r="A58" s="193" t="s">
        <v>51</v>
      </c>
      <c r="B58" s="194" t="s">
        <v>192</v>
      </c>
      <c r="C58" s="193" t="s">
        <v>193</v>
      </c>
      <c r="D58" s="193">
        <v>2120199</v>
      </c>
      <c r="E58" s="193" t="s">
        <v>242</v>
      </c>
      <c r="F58" s="193">
        <v>30201</v>
      </c>
      <c r="G58" s="193" t="s">
        <v>207</v>
      </c>
      <c r="H58" s="50">
        <v>14000</v>
      </c>
      <c r="I58" s="50"/>
      <c r="J58" s="196"/>
      <c r="K58" s="196"/>
      <c r="L58" s="50">
        <v>14000</v>
      </c>
      <c r="M58" s="196"/>
      <c r="N58" s="196"/>
      <c r="O58" s="196"/>
      <c r="P58" s="196"/>
      <c r="Q58" s="196"/>
      <c r="R58" s="196"/>
      <c r="S58" s="196"/>
      <c r="T58" s="196"/>
      <c r="U58" s="196"/>
      <c r="V58" s="196"/>
      <c r="W58" s="196"/>
    </row>
    <row r="59" ht="21" customHeight="1" spans="1:23">
      <c r="A59" s="193" t="s">
        <v>51</v>
      </c>
      <c r="B59" s="194" t="s">
        <v>192</v>
      </c>
      <c r="C59" s="193" t="s">
        <v>193</v>
      </c>
      <c r="D59" s="193">
        <v>2120199</v>
      </c>
      <c r="E59" s="193" t="s">
        <v>242</v>
      </c>
      <c r="F59" s="193">
        <v>30205</v>
      </c>
      <c r="G59" s="193" t="s">
        <v>208</v>
      </c>
      <c r="H59" s="50">
        <v>1000</v>
      </c>
      <c r="I59" s="50"/>
      <c r="J59" s="196"/>
      <c r="K59" s="196"/>
      <c r="L59" s="50">
        <v>1000</v>
      </c>
      <c r="M59" s="196"/>
      <c r="N59" s="196"/>
      <c r="O59" s="196"/>
      <c r="P59" s="196"/>
      <c r="Q59" s="196"/>
      <c r="R59" s="196"/>
      <c r="S59" s="196"/>
      <c r="T59" s="196"/>
      <c r="U59" s="196"/>
      <c r="V59" s="196"/>
      <c r="W59" s="196"/>
    </row>
    <row r="60" ht="21" customHeight="1" spans="1:23">
      <c r="A60" s="193" t="s">
        <v>52</v>
      </c>
      <c r="B60" s="194" t="s">
        <v>243</v>
      </c>
      <c r="C60" s="193" t="s">
        <v>227</v>
      </c>
      <c r="D60" s="193">
        <v>2120199</v>
      </c>
      <c r="E60" s="193" t="s">
        <v>242</v>
      </c>
      <c r="F60" s="193">
        <v>30229</v>
      </c>
      <c r="G60" s="193" t="s">
        <v>228</v>
      </c>
      <c r="H60" s="50">
        <v>3500</v>
      </c>
      <c r="I60" s="50"/>
      <c r="J60" s="196"/>
      <c r="K60" s="196"/>
      <c r="L60" s="50">
        <v>3500</v>
      </c>
      <c r="M60" s="196"/>
      <c r="N60" s="196"/>
      <c r="O60" s="196"/>
      <c r="P60" s="196"/>
      <c r="Q60" s="196"/>
      <c r="R60" s="196"/>
      <c r="S60" s="196"/>
      <c r="T60" s="196"/>
      <c r="U60" s="196"/>
      <c r="V60" s="196"/>
      <c r="W60" s="196"/>
    </row>
    <row r="61" ht="21" customHeight="1" spans="1:23">
      <c r="A61" s="193" t="s">
        <v>52</v>
      </c>
      <c r="B61" s="194" t="s">
        <v>244</v>
      </c>
      <c r="C61" s="193" t="s">
        <v>233</v>
      </c>
      <c r="D61" s="193">
        <v>2120199</v>
      </c>
      <c r="E61" s="193" t="s">
        <v>242</v>
      </c>
      <c r="F61" s="193">
        <v>30228</v>
      </c>
      <c r="G61" s="193" t="s">
        <v>233</v>
      </c>
      <c r="H61" s="50">
        <v>8000</v>
      </c>
      <c r="I61" s="50"/>
      <c r="J61" s="196"/>
      <c r="K61" s="196"/>
      <c r="L61" s="50">
        <v>8000</v>
      </c>
      <c r="M61" s="196"/>
      <c r="N61" s="196"/>
      <c r="O61" s="196"/>
      <c r="P61" s="196"/>
      <c r="Q61" s="196"/>
      <c r="R61" s="196"/>
      <c r="S61" s="196"/>
      <c r="T61" s="196"/>
      <c r="U61" s="196"/>
      <c r="V61" s="196"/>
      <c r="W61" s="196"/>
    </row>
    <row r="62" ht="21" customHeight="1" spans="1:23">
      <c r="A62" s="193" t="s">
        <v>53</v>
      </c>
      <c r="B62" s="194" t="s">
        <v>245</v>
      </c>
      <c r="C62" s="193" t="s">
        <v>210</v>
      </c>
      <c r="D62" s="193">
        <v>2130104</v>
      </c>
      <c r="E62" s="193" t="s">
        <v>201</v>
      </c>
      <c r="F62" s="193">
        <v>30101</v>
      </c>
      <c r="G62" s="193" t="s">
        <v>191</v>
      </c>
      <c r="H62" s="50">
        <v>705780</v>
      </c>
      <c r="I62" s="50"/>
      <c r="J62" s="196"/>
      <c r="K62" s="196"/>
      <c r="L62" s="50">
        <v>705780</v>
      </c>
      <c r="M62" s="196"/>
      <c r="N62" s="196"/>
      <c r="O62" s="196"/>
      <c r="P62" s="196"/>
      <c r="Q62" s="196"/>
      <c r="R62" s="196"/>
      <c r="S62" s="196"/>
      <c r="T62" s="196"/>
      <c r="U62" s="196"/>
      <c r="V62" s="196"/>
      <c r="W62" s="196"/>
    </row>
    <row r="63" ht="21" customHeight="1" spans="1:23">
      <c r="A63" s="193" t="s">
        <v>53</v>
      </c>
      <c r="B63" s="194" t="s">
        <v>245</v>
      </c>
      <c r="C63" s="193" t="s">
        <v>210</v>
      </c>
      <c r="D63" s="193">
        <v>2130104</v>
      </c>
      <c r="E63" s="193" t="s">
        <v>201</v>
      </c>
      <c r="F63" s="193">
        <v>30102</v>
      </c>
      <c r="G63" s="193" t="s">
        <v>195</v>
      </c>
      <c r="H63" s="50">
        <v>117180</v>
      </c>
      <c r="I63" s="50"/>
      <c r="J63" s="196"/>
      <c r="K63" s="196"/>
      <c r="L63" s="50">
        <v>117180</v>
      </c>
      <c r="M63" s="196"/>
      <c r="N63" s="196"/>
      <c r="O63" s="196"/>
      <c r="P63" s="196"/>
      <c r="Q63" s="196"/>
      <c r="R63" s="196"/>
      <c r="S63" s="196"/>
      <c r="T63" s="196"/>
      <c r="U63" s="196"/>
      <c r="V63" s="196"/>
      <c r="W63" s="196"/>
    </row>
    <row r="64" ht="21" customHeight="1" spans="1:23">
      <c r="A64" s="193" t="s">
        <v>53</v>
      </c>
      <c r="B64" s="194" t="s">
        <v>245</v>
      </c>
      <c r="C64" s="193" t="s">
        <v>210</v>
      </c>
      <c r="D64" s="193">
        <v>2130104</v>
      </c>
      <c r="E64" s="193" t="s">
        <v>201</v>
      </c>
      <c r="F64" s="193">
        <v>30102</v>
      </c>
      <c r="G64" s="193" t="s">
        <v>195</v>
      </c>
      <c r="H64" s="50">
        <v>120000</v>
      </c>
      <c r="I64" s="50"/>
      <c r="J64" s="196"/>
      <c r="K64" s="196"/>
      <c r="L64" s="50">
        <v>120000</v>
      </c>
      <c r="M64" s="196"/>
      <c r="N64" s="196"/>
      <c r="O64" s="196"/>
      <c r="P64" s="196"/>
      <c r="Q64" s="196"/>
      <c r="R64" s="196"/>
      <c r="S64" s="196"/>
      <c r="T64" s="196"/>
      <c r="U64" s="196"/>
      <c r="V64" s="196"/>
      <c r="W64" s="196"/>
    </row>
    <row r="65" ht="21" customHeight="1" spans="1:23">
      <c r="A65" s="193" t="s">
        <v>53</v>
      </c>
      <c r="B65" s="194" t="s">
        <v>246</v>
      </c>
      <c r="C65" s="193" t="s">
        <v>200</v>
      </c>
      <c r="D65" s="193">
        <v>2130104</v>
      </c>
      <c r="E65" s="193" t="s">
        <v>201</v>
      </c>
      <c r="F65" s="193">
        <v>30107</v>
      </c>
      <c r="G65" s="193" t="s">
        <v>202</v>
      </c>
      <c r="H65" s="50">
        <v>120000</v>
      </c>
      <c r="I65" s="50"/>
      <c r="J65" s="196"/>
      <c r="K65" s="196"/>
      <c r="L65" s="50">
        <v>120000</v>
      </c>
      <c r="M65" s="196"/>
      <c r="N65" s="196"/>
      <c r="O65" s="196"/>
      <c r="P65" s="196"/>
      <c r="Q65" s="196"/>
      <c r="R65" s="196"/>
      <c r="S65" s="196"/>
      <c r="T65" s="196"/>
      <c r="U65" s="196"/>
      <c r="V65" s="196"/>
      <c r="W65" s="196"/>
    </row>
    <row r="66" ht="21" customHeight="1" spans="1:23">
      <c r="A66" s="193" t="s">
        <v>51</v>
      </c>
      <c r="B66" s="194" t="s">
        <v>214</v>
      </c>
      <c r="C66" s="193" t="s">
        <v>204</v>
      </c>
      <c r="D66" s="193">
        <v>2101102</v>
      </c>
      <c r="E66" s="193" t="s">
        <v>225</v>
      </c>
      <c r="F66" s="193">
        <v>30110</v>
      </c>
      <c r="G66" s="193" t="s">
        <v>223</v>
      </c>
      <c r="H66" s="50">
        <v>174911.04</v>
      </c>
      <c r="I66" s="50"/>
      <c r="J66" s="196"/>
      <c r="K66" s="196"/>
      <c r="L66" s="50">
        <v>174911.04</v>
      </c>
      <c r="M66" s="196"/>
      <c r="N66" s="196"/>
      <c r="O66" s="196"/>
      <c r="P66" s="196"/>
      <c r="Q66" s="196"/>
      <c r="R66" s="196"/>
      <c r="S66" s="196"/>
      <c r="T66" s="196"/>
      <c r="U66" s="196"/>
      <c r="V66" s="196"/>
      <c r="W66" s="196"/>
    </row>
    <row r="67" ht="21" customHeight="1" spans="1:23">
      <c r="A67" s="193" t="s">
        <v>51</v>
      </c>
      <c r="B67" s="194" t="s">
        <v>220</v>
      </c>
      <c r="C67" s="193" t="s">
        <v>221</v>
      </c>
      <c r="D67" s="193">
        <v>2101102</v>
      </c>
      <c r="E67" s="193" t="s">
        <v>225</v>
      </c>
      <c r="F67" s="193">
        <v>30110</v>
      </c>
      <c r="G67" s="193" t="s">
        <v>223</v>
      </c>
      <c r="H67" s="50">
        <v>4589</v>
      </c>
      <c r="I67" s="50"/>
      <c r="J67" s="196"/>
      <c r="K67" s="196"/>
      <c r="L67" s="50">
        <v>4589</v>
      </c>
      <c r="M67" s="196"/>
      <c r="N67" s="196"/>
      <c r="O67" s="196"/>
      <c r="P67" s="196"/>
      <c r="Q67" s="196"/>
      <c r="R67" s="196"/>
      <c r="S67" s="196"/>
      <c r="T67" s="196"/>
      <c r="U67" s="196"/>
      <c r="V67" s="196"/>
      <c r="W67" s="196"/>
    </row>
    <row r="68" ht="21" customHeight="1" spans="1:23">
      <c r="A68" s="193" t="s">
        <v>52</v>
      </c>
      <c r="B68" s="194" t="s">
        <v>247</v>
      </c>
      <c r="C68" s="193" t="s">
        <v>221</v>
      </c>
      <c r="D68" s="193">
        <v>2101102</v>
      </c>
      <c r="E68" s="193" t="s">
        <v>225</v>
      </c>
      <c r="F68" s="193">
        <v>30110</v>
      </c>
      <c r="G68" s="193" t="s">
        <v>223</v>
      </c>
      <c r="H68" s="50">
        <v>1765</v>
      </c>
      <c r="I68" s="50"/>
      <c r="J68" s="196"/>
      <c r="K68" s="196"/>
      <c r="L68" s="50">
        <v>1765</v>
      </c>
      <c r="M68" s="196"/>
      <c r="N68" s="196"/>
      <c r="O68" s="196"/>
      <c r="P68" s="196"/>
      <c r="Q68" s="196"/>
      <c r="R68" s="196"/>
      <c r="S68" s="196"/>
      <c r="T68" s="196"/>
      <c r="U68" s="196"/>
      <c r="V68" s="196"/>
      <c r="W68" s="196"/>
    </row>
    <row r="69" ht="21" customHeight="1" spans="1:23">
      <c r="A69" s="193" t="s">
        <v>53</v>
      </c>
      <c r="B69" s="194" t="s">
        <v>246</v>
      </c>
      <c r="C69" s="193" t="s">
        <v>200</v>
      </c>
      <c r="D69" s="193">
        <v>2130104</v>
      </c>
      <c r="E69" s="193" t="s">
        <v>201</v>
      </c>
      <c r="F69" s="193">
        <v>30107</v>
      </c>
      <c r="G69" s="193" t="s">
        <v>202</v>
      </c>
      <c r="H69" s="50">
        <v>240000</v>
      </c>
      <c r="I69" s="50"/>
      <c r="J69" s="196"/>
      <c r="K69" s="196"/>
      <c r="L69" s="50">
        <v>240000</v>
      </c>
      <c r="M69" s="196"/>
      <c r="N69" s="196"/>
      <c r="O69" s="196"/>
      <c r="P69" s="196"/>
      <c r="Q69" s="196"/>
      <c r="R69" s="196"/>
      <c r="S69" s="196"/>
      <c r="T69" s="196"/>
      <c r="U69" s="196"/>
      <c r="V69" s="196"/>
      <c r="W69" s="196"/>
    </row>
    <row r="70" ht="21" customHeight="1" spans="1:23">
      <c r="A70" s="193" t="s">
        <v>52</v>
      </c>
      <c r="B70" s="194" t="s">
        <v>218</v>
      </c>
      <c r="C70" s="193" t="s">
        <v>204</v>
      </c>
      <c r="D70" s="193">
        <v>2101102</v>
      </c>
      <c r="E70" s="193" t="s">
        <v>225</v>
      </c>
      <c r="F70" s="193">
        <v>30110</v>
      </c>
      <c r="G70" s="193" t="s">
        <v>223</v>
      </c>
      <c r="H70" s="50">
        <v>33177.6</v>
      </c>
      <c r="I70" s="50"/>
      <c r="J70" s="196"/>
      <c r="K70" s="196"/>
      <c r="L70" s="50">
        <v>33177.6</v>
      </c>
      <c r="M70" s="196"/>
      <c r="N70" s="196"/>
      <c r="O70" s="196"/>
      <c r="P70" s="196"/>
      <c r="Q70" s="196"/>
      <c r="R70" s="196"/>
      <c r="S70" s="196"/>
      <c r="T70" s="196"/>
      <c r="U70" s="196"/>
      <c r="V70" s="196"/>
      <c r="W70" s="196"/>
    </row>
    <row r="71" ht="21" customHeight="1" spans="1:23">
      <c r="A71" s="193" t="s">
        <v>53</v>
      </c>
      <c r="B71" s="194" t="s">
        <v>219</v>
      </c>
      <c r="C71" s="193" t="s">
        <v>204</v>
      </c>
      <c r="D71" s="193">
        <v>2101102</v>
      </c>
      <c r="E71" s="193" t="s">
        <v>225</v>
      </c>
      <c r="F71" s="193">
        <v>30110</v>
      </c>
      <c r="G71" s="193" t="s">
        <v>223</v>
      </c>
      <c r="H71" s="50">
        <v>151574.28</v>
      </c>
      <c r="I71" s="50"/>
      <c r="J71" s="196"/>
      <c r="K71" s="196"/>
      <c r="L71" s="50">
        <v>151574.28</v>
      </c>
      <c r="M71" s="196"/>
      <c r="N71" s="196"/>
      <c r="O71" s="196"/>
      <c r="P71" s="196"/>
      <c r="Q71" s="196"/>
      <c r="R71" s="196"/>
      <c r="S71" s="196"/>
      <c r="T71" s="196"/>
      <c r="U71" s="196"/>
      <c r="V71" s="196"/>
      <c r="W71" s="196"/>
    </row>
    <row r="72" ht="21" customHeight="1" spans="1:23">
      <c r="A72" s="193" t="s">
        <v>53</v>
      </c>
      <c r="B72" s="194" t="s">
        <v>248</v>
      </c>
      <c r="C72" s="193" t="s">
        <v>221</v>
      </c>
      <c r="D72" s="193">
        <v>2101102</v>
      </c>
      <c r="E72" s="193" t="s">
        <v>225</v>
      </c>
      <c r="F72" s="193">
        <v>30110</v>
      </c>
      <c r="G72" s="193" t="s">
        <v>223</v>
      </c>
      <c r="H72" s="50">
        <v>7060</v>
      </c>
      <c r="I72" s="50"/>
      <c r="J72" s="196"/>
      <c r="K72" s="196"/>
      <c r="L72" s="50">
        <v>7060</v>
      </c>
      <c r="M72" s="196"/>
      <c r="N72" s="196"/>
      <c r="O72" s="196"/>
      <c r="P72" s="196"/>
      <c r="Q72" s="196"/>
      <c r="R72" s="196"/>
      <c r="S72" s="196"/>
      <c r="T72" s="196"/>
      <c r="U72" s="196"/>
      <c r="V72" s="196"/>
      <c r="W72" s="196"/>
    </row>
    <row r="73" ht="21" customHeight="1" spans="1:23">
      <c r="A73" s="193" t="s">
        <v>53</v>
      </c>
      <c r="B73" s="194" t="s">
        <v>245</v>
      </c>
      <c r="C73" s="193" t="s">
        <v>210</v>
      </c>
      <c r="D73" s="193">
        <v>2130104</v>
      </c>
      <c r="E73" s="193" t="s">
        <v>201</v>
      </c>
      <c r="F73" s="193">
        <v>30107</v>
      </c>
      <c r="G73" s="193" t="s">
        <v>202</v>
      </c>
      <c r="H73" s="50">
        <v>600000</v>
      </c>
      <c r="I73" s="50"/>
      <c r="J73" s="196"/>
      <c r="K73" s="196"/>
      <c r="L73" s="50">
        <v>600000</v>
      </c>
      <c r="M73" s="196"/>
      <c r="N73" s="196"/>
      <c r="O73" s="196"/>
      <c r="P73" s="196"/>
      <c r="Q73" s="196"/>
      <c r="R73" s="196"/>
      <c r="S73" s="196"/>
      <c r="T73" s="196"/>
      <c r="U73" s="196"/>
      <c r="V73" s="196"/>
      <c r="W73" s="196"/>
    </row>
    <row r="74" ht="21" customHeight="1" spans="1:23">
      <c r="A74" s="193" t="s">
        <v>51</v>
      </c>
      <c r="B74" s="194" t="s">
        <v>214</v>
      </c>
      <c r="C74" s="193" t="s">
        <v>204</v>
      </c>
      <c r="D74" s="193">
        <v>2101103</v>
      </c>
      <c r="E74" s="193" t="s">
        <v>241</v>
      </c>
      <c r="F74" s="193">
        <v>30111</v>
      </c>
      <c r="G74" s="193" t="s">
        <v>249</v>
      </c>
      <c r="H74" s="50">
        <v>86401.92</v>
      </c>
      <c r="I74" s="50"/>
      <c r="J74" s="196"/>
      <c r="K74" s="196"/>
      <c r="L74" s="50">
        <v>86401.92</v>
      </c>
      <c r="M74" s="196"/>
      <c r="N74" s="196"/>
      <c r="O74" s="196"/>
      <c r="P74" s="196"/>
      <c r="Q74" s="196"/>
      <c r="R74" s="196"/>
      <c r="S74" s="196"/>
      <c r="T74" s="196"/>
      <c r="U74" s="196"/>
      <c r="V74" s="196"/>
      <c r="W74" s="196"/>
    </row>
    <row r="75" ht="21" customHeight="1" spans="1:23">
      <c r="A75" s="193" t="s">
        <v>52</v>
      </c>
      <c r="B75" s="194" t="s">
        <v>218</v>
      </c>
      <c r="C75" s="193" t="s">
        <v>204</v>
      </c>
      <c r="D75" s="193">
        <v>2101103</v>
      </c>
      <c r="E75" s="193" t="s">
        <v>241</v>
      </c>
      <c r="F75" s="193">
        <v>30111</v>
      </c>
      <c r="G75" s="193" t="s">
        <v>249</v>
      </c>
      <c r="H75" s="50">
        <v>16389</v>
      </c>
      <c r="I75" s="50"/>
      <c r="J75" s="196"/>
      <c r="K75" s="196"/>
      <c r="L75" s="50">
        <v>16389</v>
      </c>
      <c r="M75" s="196"/>
      <c r="N75" s="196"/>
      <c r="O75" s="196"/>
      <c r="P75" s="196"/>
      <c r="Q75" s="196"/>
      <c r="R75" s="196"/>
      <c r="S75" s="196"/>
      <c r="T75" s="196"/>
      <c r="U75" s="196"/>
      <c r="V75" s="196"/>
      <c r="W75" s="196"/>
    </row>
    <row r="76" ht="21" customHeight="1" spans="1:23">
      <c r="A76" s="193" t="s">
        <v>53</v>
      </c>
      <c r="B76" s="194" t="s">
        <v>219</v>
      </c>
      <c r="C76" s="193" t="s">
        <v>204</v>
      </c>
      <c r="D76" s="193">
        <v>2101103</v>
      </c>
      <c r="E76" s="193" t="s">
        <v>241</v>
      </c>
      <c r="F76" s="193">
        <v>30111</v>
      </c>
      <c r="G76" s="193" t="s">
        <v>249</v>
      </c>
      <c r="H76" s="50">
        <v>74874.12</v>
      </c>
      <c r="I76" s="50"/>
      <c r="J76" s="196"/>
      <c r="K76" s="196"/>
      <c r="L76" s="50">
        <v>74874.12</v>
      </c>
      <c r="M76" s="196"/>
      <c r="N76" s="196"/>
      <c r="O76" s="196"/>
      <c r="P76" s="196"/>
      <c r="Q76" s="196"/>
      <c r="R76" s="196"/>
      <c r="S76" s="196"/>
      <c r="T76" s="196"/>
      <c r="U76" s="196"/>
      <c r="V76" s="196"/>
      <c r="W76" s="196"/>
    </row>
    <row r="77" ht="21" customHeight="1" spans="1:23">
      <c r="A77" s="193" t="s">
        <v>50</v>
      </c>
      <c r="B77" s="194" t="s">
        <v>203</v>
      </c>
      <c r="C77" s="193" t="s">
        <v>204</v>
      </c>
      <c r="D77" s="193">
        <v>2101199</v>
      </c>
      <c r="E77" s="193" t="s">
        <v>250</v>
      </c>
      <c r="F77" s="193">
        <v>30112</v>
      </c>
      <c r="G77" s="193" t="s">
        <v>205</v>
      </c>
      <c r="H77" s="50">
        <v>5142.72</v>
      </c>
      <c r="I77" s="50"/>
      <c r="J77" s="196"/>
      <c r="K77" s="196"/>
      <c r="L77" s="50">
        <v>5142.72</v>
      </c>
      <c r="M77" s="196"/>
      <c r="N77" s="196"/>
      <c r="O77" s="196"/>
      <c r="P77" s="196"/>
      <c r="Q77" s="196"/>
      <c r="R77" s="196"/>
      <c r="S77" s="196"/>
      <c r="T77" s="196"/>
      <c r="U77" s="196"/>
      <c r="V77" s="196"/>
      <c r="W77" s="196"/>
    </row>
    <row r="78" ht="21" customHeight="1" spans="1:23">
      <c r="A78" s="193" t="s">
        <v>51</v>
      </c>
      <c r="B78" s="194" t="s">
        <v>214</v>
      </c>
      <c r="C78" s="193" t="s">
        <v>204</v>
      </c>
      <c r="D78" s="193">
        <v>2101199</v>
      </c>
      <c r="E78" s="193" t="s">
        <v>250</v>
      </c>
      <c r="F78" s="193">
        <v>30112</v>
      </c>
      <c r="G78" s="193" t="s">
        <v>205</v>
      </c>
      <c r="H78" s="50">
        <v>8008.08</v>
      </c>
      <c r="I78" s="50"/>
      <c r="J78" s="196"/>
      <c r="K78" s="196"/>
      <c r="L78" s="50">
        <v>8008.08</v>
      </c>
      <c r="M78" s="196"/>
      <c r="N78" s="196"/>
      <c r="O78" s="196"/>
      <c r="P78" s="196"/>
      <c r="Q78" s="196"/>
      <c r="R78" s="196"/>
      <c r="S78" s="196"/>
      <c r="T78" s="196"/>
      <c r="U78" s="196"/>
      <c r="V78" s="196"/>
      <c r="W78" s="196"/>
    </row>
    <row r="79" ht="21" customHeight="1" spans="1:23">
      <c r="A79" s="193" t="s">
        <v>52</v>
      </c>
      <c r="B79" s="194" t="s">
        <v>218</v>
      </c>
      <c r="C79" s="193" t="s">
        <v>204</v>
      </c>
      <c r="D79" s="193">
        <v>2101199</v>
      </c>
      <c r="E79" s="193" t="s">
        <v>250</v>
      </c>
      <c r="F79" s="193">
        <v>30112</v>
      </c>
      <c r="G79" s="193" t="s">
        <v>205</v>
      </c>
      <c r="H79" s="50">
        <v>1519.08</v>
      </c>
      <c r="I79" s="50"/>
      <c r="J79" s="196"/>
      <c r="K79" s="196"/>
      <c r="L79" s="50">
        <v>1519.08</v>
      </c>
      <c r="M79" s="196"/>
      <c r="N79" s="196"/>
      <c r="O79" s="196"/>
      <c r="P79" s="196"/>
      <c r="Q79" s="196"/>
      <c r="R79" s="196"/>
      <c r="S79" s="196"/>
      <c r="T79" s="196"/>
      <c r="U79" s="196"/>
      <c r="V79" s="196"/>
      <c r="W79" s="196"/>
    </row>
    <row r="80" ht="21" customHeight="1" spans="1:23">
      <c r="A80" s="193" t="s">
        <v>53</v>
      </c>
      <c r="B80" s="194" t="s">
        <v>219</v>
      </c>
      <c r="C80" s="193" t="s">
        <v>204</v>
      </c>
      <c r="D80" s="193">
        <v>2101199</v>
      </c>
      <c r="E80" s="193" t="s">
        <v>250</v>
      </c>
      <c r="F80" s="193">
        <v>30112</v>
      </c>
      <c r="G80" s="193" t="s">
        <v>205</v>
      </c>
      <c r="H80" s="50">
        <v>6939.6</v>
      </c>
      <c r="I80" s="50"/>
      <c r="J80" s="196"/>
      <c r="K80" s="196"/>
      <c r="L80" s="50">
        <v>6939.6</v>
      </c>
      <c r="M80" s="196"/>
      <c r="N80" s="196"/>
      <c r="O80" s="196"/>
      <c r="P80" s="196"/>
      <c r="Q80" s="196"/>
      <c r="R80" s="196"/>
      <c r="S80" s="196"/>
      <c r="T80" s="196"/>
      <c r="U80" s="196"/>
      <c r="V80" s="196"/>
      <c r="W80" s="196"/>
    </row>
    <row r="81" ht="21" customHeight="1" spans="1:23">
      <c r="A81" s="193" t="s">
        <v>52</v>
      </c>
      <c r="B81" s="194" t="s">
        <v>251</v>
      </c>
      <c r="C81" s="193" t="s">
        <v>200</v>
      </c>
      <c r="D81" s="193">
        <v>2120199</v>
      </c>
      <c r="E81" s="193" t="s">
        <v>242</v>
      </c>
      <c r="F81" s="193">
        <v>30107</v>
      </c>
      <c r="G81" s="193" t="s">
        <v>202</v>
      </c>
      <c r="H81" s="50">
        <v>30000</v>
      </c>
      <c r="I81" s="50"/>
      <c r="J81" s="196"/>
      <c r="K81" s="196"/>
      <c r="L81" s="50">
        <v>30000</v>
      </c>
      <c r="M81" s="196"/>
      <c r="N81" s="196"/>
      <c r="O81" s="196"/>
      <c r="P81" s="196"/>
      <c r="Q81" s="196"/>
      <c r="R81" s="196"/>
      <c r="S81" s="196"/>
      <c r="T81" s="196"/>
      <c r="U81" s="196"/>
      <c r="V81" s="196"/>
      <c r="W81" s="196"/>
    </row>
    <row r="82" ht="21" customHeight="1" spans="1:23">
      <c r="A82" s="193" t="s">
        <v>52</v>
      </c>
      <c r="B82" s="194" t="s">
        <v>251</v>
      </c>
      <c r="C82" s="193" t="s">
        <v>200</v>
      </c>
      <c r="D82" s="193">
        <v>2120199</v>
      </c>
      <c r="E82" s="193" t="s">
        <v>242</v>
      </c>
      <c r="F82" s="193">
        <v>30107</v>
      </c>
      <c r="G82" s="193" t="s">
        <v>202</v>
      </c>
      <c r="H82" s="50">
        <v>60000</v>
      </c>
      <c r="I82" s="50"/>
      <c r="J82" s="196"/>
      <c r="K82" s="196"/>
      <c r="L82" s="50">
        <v>60000</v>
      </c>
      <c r="M82" s="196"/>
      <c r="N82" s="196"/>
      <c r="O82" s="196"/>
      <c r="P82" s="196"/>
      <c r="Q82" s="196"/>
      <c r="R82" s="196"/>
      <c r="S82" s="196"/>
      <c r="T82" s="196"/>
      <c r="U82" s="196"/>
      <c r="V82" s="196"/>
      <c r="W82" s="196"/>
    </row>
    <row r="83" ht="21" customHeight="1" spans="1:23">
      <c r="A83" s="193" t="s">
        <v>52</v>
      </c>
      <c r="B83" s="194" t="s">
        <v>252</v>
      </c>
      <c r="C83" s="193" t="s">
        <v>210</v>
      </c>
      <c r="D83" s="193">
        <v>2120199</v>
      </c>
      <c r="E83" s="193" t="s">
        <v>242</v>
      </c>
      <c r="F83" s="193">
        <v>30101</v>
      </c>
      <c r="G83" s="193" t="s">
        <v>191</v>
      </c>
      <c r="H83" s="50">
        <v>158736</v>
      </c>
      <c r="I83" s="50"/>
      <c r="J83" s="196"/>
      <c r="K83" s="196"/>
      <c r="L83" s="50">
        <v>158736</v>
      </c>
      <c r="M83" s="196"/>
      <c r="N83" s="196"/>
      <c r="O83" s="196"/>
      <c r="P83" s="196"/>
      <c r="Q83" s="196"/>
      <c r="R83" s="196"/>
      <c r="S83" s="196"/>
      <c r="T83" s="196"/>
      <c r="U83" s="196"/>
      <c r="V83" s="196"/>
      <c r="W83" s="196"/>
    </row>
    <row r="84" ht="21" customHeight="1" spans="1:23">
      <c r="A84" s="193" t="s">
        <v>52</v>
      </c>
      <c r="B84" s="194" t="s">
        <v>252</v>
      </c>
      <c r="C84" s="193" t="s">
        <v>210</v>
      </c>
      <c r="D84" s="193">
        <v>2120199</v>
      </c>
      <c r="E84" s="193" t="s">
        <v>242</v>
      </c>
      <c r="F84" s="193">
        <v>30102</v>
      </c>
      <c r="G84" s="193" t="s">
        <v>195</v>
      </c>
      <c r="H84" s="50">
        <v>23496</v>
      </c>
      <c r="I84" s="50"/>
      <c r="J84" s="196"/>
      <c r="K84" s="196"/>
      <c r="L84" s="50">
        <v>23496</v>
      </c>
      <c r="M84" s="196"/>
      <c r="N84" s="196"/>
      <c r="O84" s="196"/>
      <c r="P84" s="196"/>
      <c r="Q84" s="196"/>
      <c r="R84" s="196"/>
      <c r="S84" s="196"/>
      <c r="T84" s="196"/>
      <c r="U84" s="196"/>
      <c r="V84" s="196"/>
      <c r="W84" s="196"/>
    </row>
    <row r="85" ht="21" customHeight="1" spans="1:23">
      <c r="A85" s="193" t="s">
        <v>52</v>
      </c>
      <c r="B85" s="194" t="s">
        <v>252</v>
      </c>
      <c r="C85" s="193" t="s">
        <v>210</v>
      </c>
      <c r="D85" s="193">
        <v>2120199</v>
      </c>
      <c r="E85" s="193" t="s">
        <v>242</v>
      </c>
      <c r="F85" s="193">
        <v>30102</v>
      </c>
      <c r="G85" s="193" t="s">
        <v>195</v>
      </c>
      <c r="H85" s="50">
        <v>30000</v>
      </c>
      <c r="I85" s="50"/>
      <c r="J85" s="196"/>
      <c r="K85" s="196"/>
      <c r="L85" s="50">
        <v>30000</v>
      </c>
      <c r="M85" s="196"/>
      <c r="N85" s="196"/>
      <c r="O85" s="196"/>
      <c r="P85" s="196"/>
      <c r="Q85" s="196"/>
      <c r="R85" s="196"/>
      <c r="S85" s="196"/>
      <c r="T85" s="196"/>
      <c r="U85" s="196"/>
      <c r="V85" s="196"/>
      <c r="W85" s="196"/>
    </row>
    <row r="86" ht="21" customHeight="1" spans="1:23">
      <c r="A86" s="193" t="s">
        <v>52</v>
      </c>
      <c r="B86" s="194" t="s">
        <v>252</v>
      </c>
      <c r="C86" s="193" t="s">
        <v>210</v>
      </c>
      <c r="D86" s="193">
        <v>2120199</v>
      </c>
      <c r="E86" s="193" t="s">
        <v>242</v>
      </c>
      <c r="F86" s="193">
        <v>30107</v>
      </c>
      <c r="G86" s="193" t="s">
        <v>202</v>
      </c>
      <c r="H86" s="50">
        <v>150000</v>
      </c>
      <c r="I86" s="50"/>
      <c r="J86" s="196"/>
      <c r="K86" s="196"/>
      <c r="L86" s="50">
        <v>150000</v>
      </c>
      <c r="M86" s="196"/>
      <c r="N86" s="196"/>
      <c r="O86" s="196"/>
      <c r="P86" s="196"/>
      <c r="Q86" s="196"/>
      <c r="R86" s="196"/>
      <c r="S86" s="196"/>
      <c r="T86" s="196"/>
      <c r="U86" s="196"/>
      <c r="V86" s="196"/>
      <c r="W86" s="196"/>
    </row>
    <row r="87" ht="21" customHeight="1" spans="1:23">
      <c r="A87" s="193" t="s">
        <v>52</v>
      </c>
      <c r="B87" s="194" t="s">
        <v>252</v>
      </c>
      <c r="C87" s="193" t="s">
        <v>210</v>
      </c>
      <c r="D87" s="193">
        <v>2120199</v>
      </c>
      <c r="E87" s="193" t="s">
        <v>242</v>
      </c>
      <c r="F87" s="193">
        <v>30107</v>
      </c>
      <c r="G87" s="193" t="s">
        <v>202</v>
      </c>
      <c r="H87" s="50">
        <v>75120</v>
      </c>
      <c r="I87" s="50"/>
      <c r="J87" s="196"/>
      <c r="K87" s="196"/>
      <c r="L87" s="50">
        <v>75120</v>
      </c>
      <c r="M87" s="196"/>
      <c r="N87" s="196"/>
      <c r="O87" s="196"/>
      <c r="P87" s="196"/>
      <c r="Q87" s="196"/>
      <c r="R87" s="196"/>
      <c r="S87" s="196"/>
      <c r="T87" s="196"/>
      <c r="U87" s="196"/>
      <c r="V87" s="196"/>
      <c r="W87" s="196"/>
    </row>
    <row r="88" ht="21" customHeight="1" spans="1:23">
      <c r="A88" s="193" t="s">
        <v>52</v>
      </c>
      <c r="B88" s="194" t="s">
        <v>218</v>
      </c>
      <c r="C88" s="193" t="s">
        <v>204</v>
      </c>
      <c r="D88" s="193">
        <v>2120199</v>
      </c>
      <c r="E88" s="193" t="s">
        <v>242</v>
      </c>
      <c r="F88" s="193">
        <v>30112</v>
      </c>
      <c r="G88" s="193" t="s">
        <v>205</v>
      </c>
      <c r="H88" s="50">
        <v>2798.16</v>
      </c>
      <c r="I88" s="50"/>
      <c r="J88" s="196"/>
      <c r="K88" s="196"/>
      <c r="L88" s="50">
        <v>2798.16</v>
      </c>
      <c r="M88" s="196"/>
      <c r="N88" s="196"/>
      <c r="O88" s="196"/>
      <c r="P88" s="196"/>
      <c r="Q88" s="196"/>
      <c r="R88" s="196"/>
      <c r="S88" s="196"/>
      <c r="T88" s="196"/>
      <c r="U88" s="196"/>
      <c r="V88" s="196"/>
      <c r="W88" s="196"/>
    </row>
    <row r="89" ht="21" customHeight="1" spans="1:23">
      <c r="A89" s="193" t="s">
        <v>53</v>
      </c>
      <c r="B89" s="194" t="s">
        <v>245</v>
      </c>
      <c r="C89" s="193" t="s">
        <v>210</v>
      </c>
      <c r="D89" s="193">
        <v>2130104</v>
      </c>
      <c r="E89" s="193" t="s">
        <v>201</v>
      </c>
      <c r="F89" s="193">
        <v>30107</v>
      </c>
      <c r="G89" s="193" t="s">
        <v>202</v>
      </c>
      <c r="H89" s="50">
        <v>300900</v>
      </c>
      <c r="I89" s="50"/>
      <c r="J89" s="196"/>
      <c r="K89" s="196"/>
      <c r="L89" s="50">
        <v>300900</v>
      </c>
      <c r="M89" s="196"/>
      <c r="N89" s="196"/>
      <c r="O89" s="196"/>
      <c r="P89" s="196"/>
      <c r="Q89" s="196"/>
      <c r="R89" s="196"/>
      <c r="S89" s="196"/>
      <c r="T89" s="196"/>
      <c r="U89" s="196"/>
      <c r="V89" s="196"/>
      <c r="W89" s="196"/>
    </row>
    <row r="90" ht="21" customHeight="1" spans="1:23">
      <c r="A90" s="193" t="s">
        <v>53</v>
      </c>
      <c r="B90" s="194" t="s">
        <v>219</v>
      </c>
      <c r="C90" s="193" t="s">
        <v>204</v>
      </c>
      <c r="D90" s="193">
        <v>2130104</v>
      </c>
      <c r="E90" s="193" t="s">
        <v>201</v>
      </c>
      <c r="F90" s="193">
        <v>30112</v>
      </c>
      <c r="G90" s="193" t="s">
        <v>205</v>
      </c>
      <c r="H90" s="50">
        <v>12783.48</v>
      </c>
      <c r="I90" s="50"/>
      <c r="J90" s="196"/>
      <c r="K90" s="196"/>
      <c r="L90" s="50">
        <v>12783.48</v>
      </c>
      <c r="M90" s="196"/>
      <c r="N90" s="196"/>
      <c r="O90" s="196"/>
      <c r="P90" s="196"/>
      <c r="Q90" s="196"/>
      <c r="R90" s="196"/>
      <c r="S90" s="196"/>
      <c r="T90" s="196"/>
      <c r="U90" s="196"/>
      <c r="V90" s="196"/>
      <c r="W90" s="196"/>
    </row>
    <row r="91" ht="21" customHeight="1" spans="1:23">
      <c r="A91" s="193" t="s">
        <v>51</v>
      </c>
      <c r="B91" s="194" t="s">
        <v>192</v>
      </c>
      <c r="C91" s="193" t="s">
        <v>193</v>
      </c>
      <c r="D91" s="193">
        <v>2130104</v>
      </c>
      <c r="E91" s="193" t="s">
        <v>201</v>
      </c>
      <c r="F91" s="193">
        <v>30201</v>
      </c>
      <c r="G91" s="193" t="s">
        <v>207</v>
      </c>
      <c r="H91" s="50">
        <v>23500</v>
      </c>
      <c r="I91" s="50"/>
      <c r="J91" s="196"/>
      <c r="K91" s="196"/>
      <c r="L91" s="50">
        <v>23500</v>
      </c>
      <c r="M91" s="196"/>
      <c r="N91" s="196"/>
      <c r="O91" s="196"/>
      <c r="P91" s="196"/>
      <c r="Q91" s="196"/>
      <c r="R91" s="196"/>
      <c r="S91" s="196"/>
      <c r="T91" s="196"/>
      <c r="U91" s="196"/>
      <c r="V91" s="196"/>
      <c r="W91" s="196"/>
    </row>
    <row r="92" ht="21" customHeight="1" spans="1:23">
      <c r="A92" s="193" t="s">
        <v>51</v>
      </c>
      <c r="B92" s="194" t="s">
        <v>192</v>
      </c>
      <c r="C92" s="193" t="s">
        <v>193</v>
      </c>
      <c r="D92" s="193">
        <v>2130104</v>
      </c>
      <c r="E92" s="193" t="s">
        <v>201</v>
      </c>
      <c r="F92" s="193">
        <v>30205</v>
      </c>
      <c r="G92" s="193" t="s">
        <v>208</v>
      </c>
      <c r="H92" s="50">
        <v>2400</v>
      </c>
      <c r="I92" s="50"/>
      <c r="J92" s="196"/>
      <c r="K92" s="196"/>
      <c r="L92" s="50">
        <v>2400</v>
      </c>
      <c r="M92" s="196"/>
      <c r="N92" s="196"/>
      <c r="O92" s="196"/>
      <c r="P92" s="196"/>
      <c r="Q92" s="196"/>
      <c r="R92" s="196"/>
      <c r="S92" s="196"/>
      <c r="T92" s="196"/>
      <c r="U92" s="196"/>
      <c r="V92" s="196"/>
      <c r="W92" s="196"/>
    </row>
    <row r="93" ht="21" customHeight="1" spans="1:23">
      <c r="A93" s="193" t="s">
        <v>51</v>
      </c>
      <c r="B93" s="194" t="s">
        <v>192</v>
      </c>
      <c r="C93" s="193" t="s">
        <v>193</v>
      </c>
      <c r="D93" s="193">
        <v>2130104</v>
      </c>
      <c r="E93" s="193" t="s">
        <v>201</v>
      </c>
      <c r="F93" s="193">
        <v>30206</v>
      </c>
      <c r="G93" s="193" t="s">
        <v>213</v>
      </c>
      <c r="H93" s="50">
        <v>5400</v>
      </c>
      <c r="I93" s="50"/>
      <c r="J93" s="196"/>
      <c r="K93" s="196"/>
      <c r="L93" s="50">
        <v>5400</v>
      </c>
      <c r="M93" s="196"/>
      <c r="N93" s="196"/>
      <c r="O93" s="196"/>
      <c r="P93" s="196"/>
      <c r="Q93" s="196"/>
      <c r="R93" s="196"/>
      <c r="S93" s="196"/>
      <c r="T93" s="196"/>
      <c r="U93" s="196"/>
      <c r="V93" s="196"/>
      <c r="W93" s="196"/>
    </row>
    <row r="94" ht="21" customHeight="1" spans="1:23">
      <c r="A94" s="193" t="s">
        <v>51</v>
      </c>
      <c r="B94" s="194" t="s">
        <v>192</v>
      </c>
      <c r="C94" s="193" t="s">
        <v>193</v>
      </c>
      <c r="D94" s="193">
        <v>2130104</v>
      </c>
      <c r="E94" s="193" t="s">
        <v>201</v>
      </c>
      <c r="F94" s="193">
        <v>30211</v>
      </c>
      <c r="G94" s="193" t="s">
        <v>206</v>
      </c>
      <c r="H94" s="50">
        <v>28700</v>
      </c>
      <c r="I94" s="50"/>
      <c r="J94" s="196"/>
      <c r="K94" s="196"/>
      <c r="L94" s="50">
        <v>28700</v>
      </c>
      <c r="M94" s="196"/>
      <c r="N94" s="196"/>
      <c r="O94" s="196"/>
      <c r="P94" s="196"/>
      <c r="Q94" s="196"/>
      <c r="R94" s="196"/>
      <c r="S94" s="196"/>
      <c r="T94" s="196"/>
      <c r="U94" s="196"/>
      <c r="V94" s="196"/>
      <c r="W94" s="196"/>
    </row>
    <row r="95" ht="21" customHeight="1" spans="1:23">
      <c r="A95" s="193" t="s">
        <v>51</v>
      </c>
      <c r="B95" s="194" t="s">
        <v>192</v>
      </c>
      <c r="C95" s="193" t="s">
        <v>193</v>
      </c>
      <c r="D95" s="193">
        <v>2130104</v>
      </c>
      <c r="E95" s="193" t="s">
        <v>201</v>
      </c>
      <c r="F95" s="193">
        <v>30216</v>
      </c>
      <c r="G95" s="193" t="s">
        <v>235</v>
      </c>
      <c r="H95" s="50">
        <v>30000</v>
      </c>
      <c r="I95" s="50"/>
      <c r="J95" s="196"/>
      <c r="K95" s="196"/>
      <c r="L95" s="50">
        <v>30000</v>
      </c>
      <c r="M95" s="196"/>
      <c r="N95" s="196"/>
      <c r="O95" s="196"/>
      <c r="P95" s="196"/>
      <c r="Q95" s="196"/>
      <c r="R95" s="196"/>
      <c r="S95" s="196"/>
      <c r="T95" s="196"/>
      <c r="U95" s="196"/>
      <c r="V95" s="196"/>
      <c r="W95" s="196"/>
    </row>
    <row r="96" ht="21" customHeight="1" spans="1:23">
      <c r="A96" s="193" t="s">
        <v>51</v>
      </c>
      <c r="B96" s="194" t="s">
        <v>253</v>
      </c>
      <c r="C96" s="193" t="s">
        <v>254</v>
      </c>
      <c r="D96" s="193">
        <v>2130705</v>
      </c>
      <c r="E96" s="193" t="s">
        <v>255</v>
      </c>
      <c r="F96" s="193">
        <v>30305</v>
      </c>
      <c r="G96" s="193" t="s">
        <v>256</v>
      </c>
      <c r="H96" s="50">
        <v>13875.63</v>
      </c>
      <c r="I96" s="50"/>
      <c r="J96" s="196"/>
      <c r="K96" s="196"/>
      <c r="L96" s="50">
        <v>13875.63</v>
      </c>
      <c r="M96" s="196"/>
      <c r="N96" s="196"/>
      <c r="O96" s="196"/>
      <c r="P96" s="196"/>
      <c r="Q96" s="196"/>
      <c r="R96" s="196"/>
      <c r="S96" s="196"/>
      <c r="T96" s="196"/>
      <c r="U96" s="196"/>
      <c r="V96" s="196"/>
      <c r="W96" s="196"/>
    </row>
    <row r="97" ht="21" customHeight="1" spans="1:23">
      <c r="A97" s="193" t="s">
        <v>53</v>
      </c>
      <c r="B97" s="194" t="s">
        <v>257</v>
      </c>
      <c r="C97" s="193" t="s">
        <v>233</v>
      </c>
      <c r="D97" s="193">
        <v>2130104</v>
      </c>
      <c r="E97" s="193" t="s">
        <v>201</v>
      </c>
      <c r="F97" s="193">
        <v>30228</v>
      </c>
      <c r="G97" s="193" t="s">
        <v>233</v>
      </c>
      <c r="H97" s="50">
        <v>32000</v>
      </c>
      <c r="I97" s="50"/>
      <c r="J97" s="196"/>
      <c r="K97" s="196"/>
      <c r="L97" s="50">
        <v>32000</v>
      </c>
      <c r="M97" s="196"/>
      <c r="N97" s="196"/>
      <c r="O97" s="196"/>
      <c r="P97" s="196"/>
      <c r="Q97" s="196"/>
      <c r="R97" s="196"/>
      <c r="S97" s="196"/>
      <c r="T97" s="196"/>
      <c r="U97" s="196"/>
      <c r="V97" s="196"/>
      <c r="W97" s="196"/>
    </row>
    <row r="98" ht="21" customHeight="1" spans="1:23">
      <c r="A98" s="193" t="s">
        <v>53</v>
      </c>
      <c r="B98" s="194" t="s">
        <v>258</v>
      </c>
      <c r="C98" s="193" t="s">
        <v>227</v>
      </c>
      <c r="D98" s="193">
        <v>2130104</v>
      </c>
      <c r="E98" s="193" t="s">
        <v>201</v>
      </c>
      <c r="F98" s="193">
        <v>30229</v>
      </c>
      <c r="G98" s="193" t="s">
        <v>228</v>
      </c>
      <c r="H98" s="50">
        <v>14000</v>
      </c>
      <c r="I98" s="50"/>
      <c r="J98" s="196"/>
      <c r="K98" s="196"/>
      <c r="L98" s="50">
        <v>14000</v>
      </c>
      <c r="M98" s="196"/>
      <c r="N98" s="196"/>
      <c r="O98" s="196"/>
      <c r="P98" s="196"/>
      <c r="Q98" s="196"/>
      <c r="R98" s="196"/>
      <c r="S98" s="196"/>
      <c r="T98" s="196"/>
      <c r="U98" s="196"/>
      <c r="V98" s="196"/>
      <c r="W98" s="196"/>
    </row>
    <row r="99" ht="21" customHeight="1" spans="1:23">
      <c r="A99" s="193" t="s">
        <v>50</v>
      </c>
      <c r="B99" s="194" t="s">
        <v>259</v>
      </c>
      <c r="C99" s="193" t="s">
        <v>260</v>
      </c>
      <c r="D99" s="193">
        <v>2210201</v>
      </c>
      <c r="E99" s="193" t="s">
        <v>260</v>
      </c>
      <c r="F99" s="193">
        <v>30113</v>
      </c>
      <c r="G99" s="193" t="s">
        <v>260</v>
      </c>
      <c r="H99" s="50">
        <v>297864</v>
      </c>
      <c r="I99" s="50"/>
      <c r="J99" s="196"/>
      <c r="K99" s="196"/>
      <c r="L99" s="50">
        <v>297864</v>
      </c>
      <c r="M99" s="196"/>
      <c r="N99" s="196"/>
      <c r="O99" s="196"/>
      <c r="P99" s="196"/>
      <c r="Q99" s="196"/>
      <c r="R99" s="196"/>
      <c r="S99" s="196"/>
      <c r="T99" s="196"/>
      <c r="U99" s="196"/>
      <c r="V99" s="196"/>
      <c r="W99" s="196"/>
    </row>
    <row r="100" ht="21" customHeight="1" spans="1:23">
      <c r="A100" s="193" t="s">
        <v>51</v>
      </c>
      <c r="B100" s="194" t="s">
        <v>261</v>
      </c>
      <c r="C100" s="193" t="s">
        <v>260</v>
      </c>
      <c r="D100" s="193">
        <v>2210201</v>
      </c>
      <c r="E100" s="193" t="s">
        <v>260</v>
      </c>
      <c r="F100" s="193">
        <v>30113</v>
      </c>
      <c r="G100" s="193" t="s">
        <v>260</v>
      </c>
      <c r="H100" s="50">
        <v>502866</v>
      </c>
      <c r="I100" s="50"/>
      <c r="J100" s="196"/>
      <c r="K100" s="196"/>
      <c r="L100" s="50">
        <v>502866</v>
      </c>
      <c r="M100" s="196"/>
      <c r="N100" s="196"/>
      <c r="O100" s="196"/>
      <c r="P100" s="196"/>
      <c r="Q100" s="196"/>
      <c r="R100" s="196"/>
      <c r="S100" s="196"/>
      <c r="T100" s="196"/>
      <c r="U100" s="196"/>
      <c r="V100" s="196"/>
      <c r="W100" s="196"/>
    </row>
    <row r="101" ht="21" customHeight="1" spans="1:23">
      <c r="A101" s="193" t="s">
        <v>52</v>
      </c>
      <c r="B101" s="194" t="s">
        <v>262</v>
      </c>
      <c r="C101" s="193" t="s">
        <v>260</v>
      </c>
      <c r="D101" s="193">
        <v>2210201</v>
      </c>
      <c r="E101" s="193" t="s">
        <v>260</v>
      </c>
      <c r="F101" s="193">
        <v>30113</v>
      </c>
      <c r="G101" s="193" t="s">
        <v>260</v>
      </c>
      <c r="H101" s="50">
        <v>97218</v>
      </c>
      <c r="I101" s="50"/>
      <c r="J101" s="196"/>
      <c r="K101" s="196"/>
      <c r="L101" s="50">
        <v>97218</v>
      </c>
      <c r="M101" s="196"/>
      <c r="N101" s="196"/>
      <c r="O101" s="196"/>
      <c r="P101" s="196"/>
      <c r="Q101" s="196"/>
      <c r="R101" s="196"/>
      <c r="S101" s="196"/>
      <c r="T101" s="196"/>
      <c r="U101" s="196"/>
      <c r="V101" s="196"/>
      <c r="W101" s="196"/>
    </row>
    <row r="102" ht="21" customHeight="1" spans="1:23">
      <c r="A102" s="193" t="s">
        <v>53</v>
      </c>
      <c r="B102" s="194" t="s">
        <v>263</v>
      </c>
      <c r="C102" s="193" t="s">
        <v>260</v>
      </c>
      <c r="D102" s="193">
        <v>2210201</v>
      </c>
      <c r="E102" s="193" t="s">
        <v>260</v>
      </c>
      <c r="F102" s="193">
        <v>30113</v>
      </c>
      <c r="G102" s="193" t="s">
        <v>260</v>
      </c>
      <c r="H102" s="50">
        <v>414108</v>
      </c>
      <c r="I102" s="50"/>
      <c r="J102" s="196"/>
      <c r="K102" s="196"/>
      <c r="L102" s="50">
        <v>414108</v>
      </c>
      <c r="M102" s="196"/>
      <c r="N102" s="196"/>
      <c r="O102" s="196"/>
      <c r="P102" s="196"/>
      <c r="Q102" s="196"/>
      <c r="R102" s="196"/>
      <c r="S102" s="196"/>
      <c r="T102" s="196"/>
      <c r="U102" s="196"/>
      <c r="V102" s="196"/>
      <c r="W102" s="196"/>
    </row>
    <row r="103" ht="18.85" customHeight="1" spans="1:23">
      <c r="A103" s="200" t="s">
        <v>138</v>
      </c>
      <c r="B103" s="201"/>
      <c r="C103" s="201"/>
      <c r="D103" s="201"/>
      <c r="E103" s="201"/>
      <c r="F103" s="201"/>
      <c r="G103" s="202"/>
      <c r="H103" s="196">
        <f>SUM(H10:H102)</f>
        <v>11436607.09</v>
      </c>
      <c r="I103" s="196"/>
      <c r="J103" s="196"/>
      <c r="K103" s="196"/>
      <c r="L103" s="196">
        <f>SUM(L10:L102)</f>
        <v>11436607.09</v>
      </c>
      <c r="M103" s="196"/>
      <c r="N103" s="196"/>
      <c r="O103" s="196"/>
      <c r="P103" s="196"/>
      <c r="Q103" s="196"/>
      <c r="R103" s="196"/>
      <c r="S103" s="196"/>
      <c r="T103" s="196"/>
      <c r="U103" s="196"/>
      <c r="V103" s="196"/>
      <c r="W103" s="196"/>
    </row>
  </sheetData>
  <mergeCells count="30">
    <mergeCell ref="A3:W3"/>
    <mergeCell ref="A4:G4"/>
    <mergeCell ref="H5:W5"/>
    <mergeCell ref="I6:M6"/>
    <mergeCell ref="N6:P6"/>
    <mergeCell ref="R6:W6"/>
    <mergeCell ref="A103:G10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43"/>
  <sheetViews>
    <sheetView showZeros="0" topLeftCell="F1" workbookViewId="0">
      <pane ySplit="1" topLeftCell="A103" activePane="bottomLeft" state="frozen"/>
      <selection/>
      <selection pane="bottomLeft" activeCell="M119" sqref="M119"/>
    </sheetView>
  </sheetViews>
  <sheetFormatPr defaultColWidth="9.10833333333333" defaultRowHeight="14.25" customHeight="1"/>
  <cols>
    <col min="1" max="1" width="11.25" style="141" customWidth="1"/>
    <col min="2" max="2" width="17.875" style="141" customWidth="1"/>
    <col min="3" max="3" width="62.125" style="141" customWidth="1"/>
    <col min="4" max="4" width="24.625" style="141" customWidth="1"/>
    <col min="5" max="5" width="15.55" style="141" customWidth="1"/>
    <col min="6" max="6" width="30.375" style="141" customWidth="1"/>
    <col min="7" max="7" width="14.8916666666667" style="141" customWidth="1"/>
    <col min="8" max="8" width="19.7833333333333" style="141" customWidth="1"/>
    <col min="9" max="16" width="14.2166666666667" style="141" customWidth="1"/>
    <col min="17" max="17" width="13.55" style="141" customWidth="1"/>
    <col min="18" max="23" width="15.2166666666667" style="141" customWidth="1"/>
    <col min="24" max="16384" width="9.10833333333333" style="141"/>
  </cols>
  <sheetData>
    <row r="1" customHeight="1" spans="1:23">
      <c r="A1" s="142"/>
      <c r="B1" s="142"/>
      <c r="C1" s="142"/>
      <c r="D1" s="142"/>
      <c r="E1" s="142"/>
      <c r="F1" s="142"/>
      <c r="G1" s="142"/>
      <c r="H1" s="142"/>
      <c r="I1" s="142"/>
      <c r="J1" s="142"/>
      <c r="K1" s="142"/>
      <c r="L1" s="142"/>
      <c r="M1" s="142"/>
      <c r="N1" s="142"/>
      <c r="O1" s="142"/>
      <c r="P1" s="142"/>
      <c r="Q1" s="142"/>
      <c r="R1" s="142"/>
      <c r="S1" s="142"/>
      <c r="T1" s="142"/>
      <c r="U1" s="142"/>
      <c r="V1" s="142"/>
      <c r="W1" s="142"/>
    </row>
    <row r="2" ht="13.6" customHeight="1" spans="5:23">
      <c r="E2" s="143"/>
      <c r="F2" s="143"/>
      <c r="G2" s="143"/>
      <c r="H2" s="143"/>
      <c r="U2" s="162"/>
      <c r="W2" s="163" t="s">
        <v>264</v>
      </c>
    </row>
    <row r="3" ht="27.85" customHeight="1" spans="1:23">
      <c r="A3" s="144" t="s">
        <v>265</v>
      </c>
      <c r="B3" s="144"/>
      <c r="C3" s="144"/>
      <c r="D3" s="144"/>
      <c r="E3" s="144"/>
      <c r="F3" s="144"/>
      <c r="G3" s="144"/>
      <c r="H3" s="144"/>
      <c r="I3" s="144"/>
      <c r="J3" s="144"/>
      <c r="K3" s="144"/>
      <c r="L3" s="144"/>
      <c r="M3" s="144"/>
      <c r="N3" s="144"/>
      <c r="O3" s="144"/>
      <c r="P3" s="144"/>
      <c r="Q3" s="144"/>
      <c r="R3" s="144"/>
      <c r="S3" s="144"/>
      <c r="T3" s="144"/>
      <c r="U3" s="144"/>
      <c r="V3" s="144"/>
      <c r="W3" s="144"/>
    </row>
    <row r="4" ht="13.6" customHeight="1" spans="1:23">
      <c r="A4" s="145" t="str">
        <f>'部门财务收支预算总表01-1'!A4</f>
        <v>单位名称：新平彝族傣族自治县平掌乡人民政府</v>
      </c>
      <c r="B4" s="146" t="str">
        <f t="shared" ref="B4" si="0">"单位名称："&amp;"绩效评价中心"</f>
        <v>单位名称：绩效评价中心</v>
      </c>
      <c r="C4" s="146"/>
      <c r="D4" s="146"/>
      <c r="E4" s="146"/>
      <c r="F4" s="146"/>
      <c r="G4" s="146"/>
      <c r="H4" s="146"/>
      <c r="I4" s="146"/>
      <c r="J4" s="155"/>
      <c r="K4" s="155"/>
      <c r="L4" s="155"/>
      <c r="M4" s="155"/>
      <c r="N4" s="155"/>
      <c r="O4" s="155"/>
      <c r="P4" s="155"/>
      <c r="Q4" s="155"/>
      <c r="U4" s="162"/>
      <c r="W4" s="164" t="s">
        <v>161</v>
      </c>
    </row>
    <row r="5" ht="21.8" customHeight="1" spans="1:23">
      <c r="A5" s="147" t="s">
        <v>266</v>
      </c>
      <c r="B5" s="147" t="s">
        <v>171</v>
      </c>
      <c r="C5" s="147" t="s">
        <v>172</v>
      </c>
      <c r="D5" s="147" t="s">
        <v>267</v>
      </c>
      <c r="E5" s="148" t="s">
        <v>173</v>
      </c>
      <c r="F5" s="148" t="s">
        <v>174</v>
      </c>
      <c r="G5" s="148" t="s">
        <v>175</v>
      </c>
      <c r="H5" s="148" t="s">
        <v>176</v>
      </c>
      <c r="I5" s="156" t="s">
        <v>35</v>
      </c>
      <c r="J5" s="156" t="s">
        <v>268</v>
      </c>
      <c r="K5" s="156"/>
      <c r="L5" s="156"/>
      <c r="M5" s="156"/>
      <c r="N5" s="157" t="s">
        <v>178</v>
      </c>
      <c r="O5" s="157"/>
      <c r="P5" s="157"/>
      <c r="Q5" s="148" t="s">
        <v>41</v>
      </c>
      <c r="R5" s="165" t="s">
        <v>59</v>
      </c>
      <c r="S5" s="166"/>
      <c r="T5" s="166"/>
      <c r="U5" s="166"/>
      <c r="V5" s="166"/>
      <c r="W5" s="167"/>
    </row>
    <row r="6" ht="21.8" customHeight="1" spans="1:23">
      <c r="A6" s="149"/>
      <c r="B6" s="149"/>
      <c r="C6" s="149"/>
      <c r="D6" s="149"/>
      <c r="E6" s="150"/>
      <c r="F6" s="150"/>
      <c r="G6" s="150"/>
      <c r="H6" s="150"/>
      <c r="I6" s="156"/>
      <c r="J6" s="158" t="s">
        <v>38</v>
      </c>
      <c r="K6" s="158"/>
      <c r="L6" s="158" t="s">
        <v>39</v>
      </c>
      <c r="M6" s="158" t="s">
        <v>40</v>
      </c>
      <c r="N6" s="159" t="s">
        <v>38</v>
      </c>
      <c r="O6" s="159" t="s">
        <v>39</v>
      </c>
      <c r="P6" s="159" t="s">
        <v>40</v>
      </c>
      <c r="Q6" s="150"/>
      <c r="R6" s="148" t="s">
        <v>37</v>
      </c>
      <c r="S6" s="148" t="s">
        <v>48</v>
      </c>
      <c r="T6" s="148" t="s">
        <v>184</v>
      </c>
      <c r="U6" s="148" t="s">
        <v>44</v>
      </c>
      <c r="V6" s="148" t="s">
        <v>45</v>
      </c>
      <c r="W6" s="148" t="s">
        <v>46</v>
      </c>
    </row>
    <row r="7" ht="40.6" customHeight="1" spans="1:23">
      <c r="A7" s="151"/>
      <c r="B7" s="151"/>
      <c r="C7" s="151"/>
      <c r="D7" s="151"/>
      <c r="E7" s="152"/>
      <c r="F7" s="152"/>
      <c r="G7" s="152"/>
      <c r="H7" s="152"/>
      <c r="I7" s="156"/>
      <c r="J7" s="158" t="s">
        <v>37</v>
      </c>
      <c r="K7" s="158" t="s">
        <v>269</v>
      </c>
      <c r="L7" s="158"/>
      <c r="M7" s="158"/>
      <c r="N7" s="152"/>
      <c r="O7" s="152"/>
      <c r="P7" s="152"/>
      <c r="Q7" s="152"/>
      <c r="R7" s="152"/>
      <c r="S7" s="152"/>
      <c r="T7" s="152"/>
      <c r="U7" s="168"/>
      <c r="V7" s="152"/>
      <c r="W7" s="152"/>
    </row>
    <row r="8" ht="15.05" customHeight="1" spans="1:23">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row>
    <row r="9" s="141" customFormat="1" ht="15.05" customHeight="1" spans="1:23">
      <c r="A9" s="153"/>
      <c r="B9" s="153"/>
      <c r="C9" s="22" t="s">
        <v>270</v>
      </c>
      <c r="D9" s="154"/>
      <c r="E9" s="153"/>
      <c r="F9" s="153"/>
      <c r="G9" s="153"/>
      <c r="H9" s="153"/>
      <c r="I9" s="160">
        <v>11780</v>
      </c>
      <c r="J9" s="161">
        <f t="shared" ref="J9:J14" si="1">K9+W9</f>
        <v>11780</v>
      </c>
      <c r="K9" s="160">
        <v>11780</v>
      </c>
      <c r="L9" s="153"/>
      <c r="M9" s="153"/>
      <c r="N9" s="153"/>
      <c r="O9" s="153"/>
      <c r="P9" s="153"/>
      <c r="Q9" s="153"/>
      <c r="R9" s="153"/>
      <c r="S9" s="153"/>
      <c r="T9" s="153"/>
      <c r="U9" s="153"/>
      <c r="V9" s="153"/>
      <c r="W9" s="169"/>
    </row>
    <row r="10" ht="20" customHeight="1" spans="1:23">
      <c r="A10" s="22" t="s">
        <v>271</v>
      </c>
      <c r="B10" s="22" t="s">
        <v>272</v>
      </c>
      <c r="C10" s="22" t="s">
        <v>270</v>
      </c>
      <c r="D10" s="154" t="s">
        <v>51</v>
      </c>
      <c r="E10" s="22">
        <v>2013299</v>
      </c>
      <c r="F10" s="22" t="s">
        <v>273</v>
      </c>
      <c r="G10" s="22">
        <v>30305</v>
      </c>
      <c r="H10" s="22" t="s">
        <v>256</v>
      </c>
      <c r="I10" s="160">
        <v>11780</v>
      </c>
      <c r="J10" s="161">
        <f t="shared" si="1"/>
        <v>11780</v>
      </c>
      <c r="K10" s="160">
        <v>11780</v>
      </c>
      <c r="L10" s="161"/>
      <c r="M10" s="161"/>
      <c r="N10" s="161"/>
      <c r="O10" s="161"/>
      <c r="P10" s="161"/>
      <c r="Q10" s="161"/>
      <c r="R10" s="161"/>
      <c r="S10" s="161"/>
      <c r="T10" s="161"/>
      <c r="U10" s="170"/>
      <c r="V10" s="161"/>
      <c r="W10" s="160"/>
    </row>
    <row r="11" s="141" customFormat="1" ht="20" customHeight="1" spans="1:23">
      <c r="A11" s="22"/>
      <c r="B11" s="22"/>
      <c r="C11" s="22" t="s">
        <v>274</v>
      </c>
      <c r="D11" s="154"/>
      <c r="E11" s="22"/>
      <c r="F11" s="22"/>
      <c r="G11" s="22"/>
      <c r="H11" s="22"/>
      <c r="I11" s="160">
        <f t="shared" ref="I11:K11" si="2">I12+I13</f>
        <v>56208</v>
      </c>
      <c r="J11" s="160">
        <f t="shared" si="2"/>
        <v>56208</v>
      </c>
      <c r="K11" s="160">
        <f t="shared" si="2"/>
        <v>56208</v>
      </c>
      <c r="L11" s="161"/>
      <c r="M11" s="161"/>
      <c r="N11" s="161"/>
      <c r="O11" s="161"/>
      <c r="P11" s="161"/>
      <c r="Q11" s="161"/>
      <c r="R11" s="161"/>
      <c r="S11" s="161"/>
      <c r="T11" s="161"/>
      <c r="U11" s="170"/>
      <c r="V11" s="161"/>
      <c r="W11" s="160"/>
    </row>
    <row r="12" ht="20" customHeight="1" spans="1:23">
      <c r="A12" s="22" t="s">
        <v>275</v>
      </c>
      <c r="B12" s="22" t="s">
        <v>276</v>
      </c>
      <c r="C12" s="22" t="s">
        <v>274</v>
      </c>
      <c r="D12" s="154" t="s">
        <v>51</v>
      </c>
      <c r="E12" s="22">
        <v>2080801</v>
      </c>
      <c r="F12" s="22" t="s">
        <v>277</v>
      </c>
      <c r="G12" s="22">
        <v>30305</v>
      </c>
      <c r="H12" s="22" t="s">
        <v>256</v>
      </c>
      <c r="I12" s="160">
        <v>33264</v>
      </c>
      <c r="J12" s="161">
        <f t="shared" si="1"/>
        <v>33264</v>
      </c>
      <c r="K12" s="160">
        <v>33264</v>
      </c>
      <c r="L12" s="161"/>
      <c r="M12" s="161"/>
      <c r="N12" s="161"/>
      <c r="O12" s="161"/>
      <c r="P12" s="161"/>
      <c r="Q12" s="161"/>
      <c r="R12" s="161"/>
      <c r="S12" s="161"/>
      <c r="T12" s="161"/>
      <c r="U12" s="170"/>
      <c r="V12" s="161"/>
      <c r="W12" s="160"/>
    </row>
    <row r="13" ht="20" customHeight="1" spans="1:23">
      <c r="A13" s="22" t="s">
        <v>275</v>
      </c>
      <c r="B13" s="22" t="s">
        <v>276</v>
      </c>
      <c r="C13" s="22" t="s">
        <v>274</v>
      </c>
      <c r="D13" s="154" t="s">
        <v>51</v>
      </c>
      <c r="E13" s="22">
        <v>2080801</v>
      </c>
      <c r="F13" s="22" t="s">
        <v>277</v>
      </c>
      <c r="G13" s="22">
        <v>30305</v>
      </c>
      <c r="H13" s="22" t="s">
        <v>256</v>
      </c>
      <c r="I13" s="160">
        <v>22944</v>
      </c>
      <c r="J13" s="161">
        <f t="shared" si="1"/>
        <v>22944</v>
      </c>
      <c r="K13" s="160">
        <v>22944</v>
      </c>
      <c r="L13" s="161"/>
      <c r="M13" s="161"/>
      <c r="N13" s="161"/>
      <c r="O13" s="161"/>
      <c r="P13" s="161"/>
      <c r="Q13" s="161"/>
      <c r="R13" s="161"/>
      <c r="S13" s="161"/>
      <c r="T13" s="161"/>
      <c r="U13" s="170"/>
      <c r="V13" s="161"/>
      <c r="W13" s="160"/>
    </row>
    <row r="14" s="141" customFormat="1" ht="20" customHeight="1" spans="1:23">
      <c r="A14" s="22"/>
      <c r="B14" s="22"/>
      <c r="C14" s="22" t="s">
        <v>278</v>
      </c>
      <c r="D14" s="154"/>
      <c r="E14" s="22"/>
      <c r="F14" s="22"/>
      <c r="G14" s="22"/>
      <c r="H14" s="22"/>
      <c r="I14" s="160">
        <v>101520</v>
      </c>
      <c r="J14" s="160">
        <v>101520</v>
      </c>
      <c r="K14" s="160">
        <v>101520</v>
      </c>
      <c r="L14" s="161"/>
      <c r="M14" s="161"/>
      <c r="N14" s="161"/>
      <c r="O14" s="161"/>
      <c r="P14" s="161"/>
      <c r="Q14" s="161"/>
      <c r="R14" s="161"/>
      <c r="S14" s="161"/>
      <c r="T14" s="161"/>
      <c r="U14" s="170"/>
      <c r="V14" s="161"/>
      <c r="W14" s="160"/>
    </row>
    <row r="15" ht="20" customHeight="1" spans="1:23">
      <c r="A15" s="22" t="s">
        <v>275</v>
      </c>
      <c r="B15" s="22" t="s">
        <v>279</v>
      </c>
      <c r="C15" s="22" t="s">
        <v>278</v>
      </c>
      <c r="D15" s="154" t="s">
        <v>51</v>
      </c>
      <c r="E15" s="22">
        <v>2013299</v>
      </c>
      <c r="F15" s="22" t="s">
        <v>273</v>
      </c>
      <c r="G15" s="22">
        <v>30305</v>
      </c>
      <c r="H15" s="22" t="s">
        <v>256</v>
      </c>
      <c r="I15" s="160">
        <v>101520</v>
      </c>
      <c r="J15" s="161">
        <f t="shared" ref="J15:J20" si="3">K15+W15</f>
        <v>101520</v>
      </c>
      <c r="K15" s="160">
        <v>101520</v>
      </c>
      <c r="L15" s="161"/>
      <c r="M15" s="161"/>
      <c r="N15" s="161"/>
      <c r="O15" s="161"/>
      <c r="P15" s="161"/>
      <c r="Q15" s="161"/>
      <c r="R15" s="161"/>
      <c r="S15" s="161"/>
      <c r="T15" s="161"/>
      <c r="U15" s="170"/>
      <c r="V15" s="161"/>
      <c r="W15" s="160"/>
    </row>
    <row r="16" s="141" customFormat="1" ht="20" customHeight="1" spans="1:23">
      <c r="A16" s="22"/>
      <c r="B16" s="22"/>
      <c r="C16" s="22" t="s">
        <v>280</v>
      </c>
      <c r="D16" s="154"/>
      <c r="E16" s="22"/>
      <c r="F16" s="22"/>
      <c r="G16" s="22"/>
      <c r="H16" s="22"/>
      <c r="I16" s="160">
        <v>1631.21</v>
      </c>
      <c r="J16" s="161"/>
      <c r="K16" s="160"/>
      <c r="L16" s="161"/>
      <c r="M16" s="161"/>
      <c r="N16" s="161"/>
      <c r="O16" s="161"/>
      <c r="P16" s="161"/>
      <c r="Q16" s="161"/>
      <c r="R16" s="161">
        <v>1631.21</v>
      </c>
      <c r="S16" s="161"/>
      <c r="T16" s="161"/>
      <c r="U16" s="170"/>
      <c r="V16" s="161"/>
      <c r="W16" s="160">
        <v>1631.21</v>
      </c>
    </row>
    <row r="17" ht="20" customHeight="1" spans="1:23">
      <c r="A17" s="22" t="s">
        <v>281</v>
      </c>
      <c r="B17" s="22" t="s">
        <v>282</v>
      </c>
      <c r="C17" s="22" t="s">
        <v>280</v>
      </c>
      <c r="D17" s="154" t="s">
        <v>51</v>
      </c>
      <c r="E17" s="22">
        <v>2010301</v>
      </c>
      <c r="F17" s="22" t="s">
        <v>187</v>
      </c>
      <c r="G17" s="22">
        <v>30299</v>
      </c>
      <c r="H17" s="22" t="s">
        <v>283</v>
      </c>
      <c r="I17" s="160">
        <v>1631.21</v>
      </c>
      <c r="J17" s="161"/>
      <c r="K17" s="160"/>
      <c r="L17" s="161"/>
      <c r="M17" s="161"/>
      <c r="N17" s="161"/>
      <c r="O17" s="161"/>
      <c r="P17" s="161"/>
      <c r="Q17" s="161"/>
      <c r="R17" s="161">
        <v>1631.21</v>
      </c>
      <c r="S17" s="161"/>
      <c r="T17" s="161"/>
      <c r="U17" s="170"/>
      <c r="V17" s="161"/>
      <c r="W17" s="160">
        <v>1631.21</v>
      </c>
    </row>
    <row r="18" s="141" customFormat="1" ht="20" customHeight="1" spans="1:23">
      <c r="A18" s="22"/>
      <c r="B18" s="22"/>
      <c r="C18" s="22" t="s">
        <v>284</v>
      </c>
      <c r="D18" s="154"/>
      <c r="E18" s="22"/>
      <c r="F18" s="22"/>
      <c r="G18" s="22"/>
      <c r="H18" s="22"/>
      <c r="I18" s="160">
        <v>207000</v>
      </c>
      <c r="J18" s="161">
        <f t="shared" si="3"/>
        <v>207000</v>
      </c>
      <c r="K18" s="160">
        <v>207000</v>
      </c>
      <c r="L18" s="161"/>
      <c r="M18" s="161"/>
      <c r="N18" s="161"/>
      <c r="O18" s="161"/>
      <c r="P18" s="161"/>
      <c r="Q18" s="161"/>
      <c r="R18" s="161"/>
      <c r="S18" s="161"/>
      <c r="T18" s="161"/>
      <c r="U18" s="170"/>
      <c r="V18" s="161"/>
      <c r="W18" s="160"/>
    </row>
    <row r="19" ht="20" customHeight="1" spans="1:23">
      <c r="A19" s="22" t="s">
        <v>271</v>
      </c>
      <c r="B19" s="22" t="s">
        <v>285</v>
      </c>
      <c r="C19" s="22" t="s">
        <v>284</v>
      </c>
      <c r="D19" s="154" t="s">
        <v>51</v>
      </c>
      <c r="E19" s="22">
        <v>2010301</v>
      </c>
      <c r="F19" s="22" t="s">
        <v>187</v>
      </c>
      <c r="G19" s="22">
        <v>31002</v>
      </c>
      <c r="H19" s="22" t="s">
        <v>286</v>
      </c>
      <c r="I19" s="160">
        <v>207000</v>
      </c>
      <c r="J19" s="161">
        <f t="shared" si="3"/>
        <v>207000</v>
      </c>
      <c r="K19" s="160">
        <v>207000</v>
      </c>
      <c r="L19" s="161"/>
      <c r="M19" s="161"/>
      <c r="N19" s="161"/>
      <c r="O19" s="161"/>
      <c r="P19" s="161"/>
      <c r="Q19" s="161"/>
      <c r="R19" s="161"/>
      <c r="S19" s="161"/>
      <c r="T19" s="161"/>
      <c r="U19" s="170"/>
      <c r="V19" s="161"/>
      <c r="W19" s="160"/>
    </row>
    <row r="20" s="141" customFormat="1" ht="20" customHeight="1" spans="1:23">
      <c r="A20" s="22"/>
      <c r="B20" s="22"/>
      <c r="C20" s="22" t="s">
        <v>287</v>
      </c>
      <c r="D20" s="154"/>
      <c r="E20" s="22"/>
      <c r="F20" s="22"/>
      <c r="G20" s="22"/>
      <c r="H20" s="22"/>
      <c r="I20" s="160">
        <v>1000</v>
      </c>
      <c r="J20" s="161"/>
      <c r="K20" s="160"/>
      <c r="L20" s="161"/>
      <c r="M20" s="161"/>
      <c r="N20" s="161"/>
      <c r="O20" s="161"/>
      <c r="P20" s="161"/>
      <c r="Q20" s="161"/>
      <c r="R20" s="161">
        <v>1000</v>
      </c>
      <c r="S20" s="161"/>
      <c r="T20" s="161"/>
      <c r="U20" s="170"/>
      <c r="V20" s="161"/>
      <c r="W20" s="160">
        <v>1000</v>
      </c>
    </row>
    <row r="21" ht="20" customHeight="1" spans="1:23">
      <c r="A21" s="22" t="s">
        <v>281</v>
      </c>
      <c r="B21" s="22" t="s">
        <v>288</v>
      </c>
      <c r="C21" s="22" t="s">
        <v>287</v>
      </c>
      <c r="D21" s="154" t="s">
        <v>51</v>
      </c>
      <c r="E21" s="22">
        <v>2010301</v>
      </c>
      <c r="F21" s="22" t="s">
        <v>187</v>
      </c>
      <c r="G21" s="22">
        <v>30226</v>
      </c>
      <c r="H21" s="22" t="s">
        <v>289</v>
      </c>
      <c r="I21" s="160">
        <v>1000</v>
      </c>
      <c r="J21" s="161"/>
      <c r="K21" s="160"/>
      <c r="L21" s="161"/>
      <c r="M21" s="161"/>
      <c r="N21" s="161"/>
      <c r="O21" s="161"/>
      <c r="P21" s="161"/>
      <c r="Q21" s="161"/>
      <c r="R21" s="161">
        <v>1000</v>
      </c>
      <c r="S21" s="161"/>
      <c r="T21" s="161"/>
      <c r="U21" s="170"/>
      <c r="V21" s="161"/>
      <c r="W21" s="160">
        <v>1000</v>
      </c>
    </row>
    <row r="22" s="141" customFormat="1" ht="20" customHeight="1" spans="1:23">
      <c r="A22" s="22"/>
      <c r="B22" s="22"/>
      <c r="C22" s="22" t="s">
        <v>290</v>
      </c>
      <c r="D22" s="154"/>
      <c r="E22" s="22"/>
      <c r="F22" s="22"/>
      <c r="G22" s="22"/>
      <c r="H22" s="22"/>
      <c r="I22" s="160">
        <v>1800</v>
      </c>
      <c r="J22" s="160">
        <v>1800</v>
      </c>
      <c r="K22" s="160">
        <v>1800</v>
      </c>
      <c r="L22" s="161"/>
      <c r="M22" s="161"/>
      <c r="N22" s="161"/>
      <c r="O22" s="161"/>
      <c r="P22" s="161"/>
      <c r="Q22" s="161"/>
      <c r="R22" s="161"/>
      <c r="S22" s="161"/>
      <c r="T22" s="161"/>
      <c r="U22" s="170"/>
      <c r="V22" s="161"/>
      <c r="W22" s="160"/>
    </row>
    <row r="23" ht="20" customHeight="1" spans="1:23">
      <c r="A23" s="22" t="s">
        <v>275</v>
      </c>
      <c r="B23" s="22" t="s">
        <v>291</v>
      </c>
      <c r="C23" s="22" t="s">
        <v>290</v>
      </c>
      <c r="D23" s="154" t="s">
        <v>51</v>
      </c>
      <c r="E23" s="22">
        <v>2070109</v>
      </c>
      <c r="F23" s="22" t="s">
        <v>292</v>
      </c>
      <c r="G23" s="22">
        <v>30216</v>
      </c>
      <c r="H23" s="22" t="s">
        <v>235</v>
      </c>
      <c r="I23" s="160">
        <v>1800</v>
      </c>
      <c r="J23" s="161">
        <f>K23+W23</f>
        <v>1800</v>
      </c>
      <c r="K23" s="160">
        <v>1800</v>
      </c>
      <c r="L23" s="161"/>
      <c r="M23" s="161"/>
      <c r="N23" s="161"/>
      <c r="O23" s="161"/>
      <c r="P23" s="161"/>
      <c r="Q23" s="161"/>
      <c r="R23" s="161"/>
      <c r="S23" s="161"/>
      <c r="T23" s="161"/>
      <c r="U23" s="170"/>
      <c r="V23" s="161"/>
      <c r="W23" s="160"/>
    </row>
    <row r="24" s="141" customFormat="1" ht="20" customHeight="1" spans="1:23">
      <c r="A24" s="22"/>
      <c r="B24" s="22"/>
      <c r="C24" s="22" t="s">
        <v>293</v>
      </c>
      <c r="D24" s="154"/>
      <c r="E24" s="22"/>
      <c r="F24" s="22"/>
      <c r="G24" s="22"/>
      <c r="H24" s="22"/>
      <c r="I24" s="160">
        <v>9500</v>
      </c>
      <c r="J24" s="161">
        <v>9500</v>
      </c>
      <c r="K24" s="160">
        <v>9500</v>
      </c>
      <c r="L24" s="161"/>
      <c r="M24" s="161"/>
      <c r="N24" s="161"/>
      <c r="O24" s="161"/>
      <c r="P24" s="161"/>
      <c r="Q24" s="161"/>
      <c r="R24" s="161"/>
      <c r="S24" s="161"/>
      <c r="T24" s="161"/>
      <c r="U24" s="170"/>
      <c r="V24" s="161"/>
      <c r="W24" s="160"/>
    </row>
    <row r="25" ht="20" customHeight="1" spans="1:23">
      <c r="A25" s="22" t="s">
        <v>271</v>
      </c>
      <c r="B25" s="22" t="s">
        <v>294</v>
      </c>
      <c r="C25" s="22" t="s">
        <v>293</v>
      </c>
      <c r="D25" s="154" t="s">
        <v>51</v>
      </c>
      <c r="E25" s="22">
        <v>2013299</v>
      </c>
      <c r="F25" s="22" t="s">
        <v>273</v>
      </c>
      <c r="G25" s="22">
        <v>30305</v>
      </c>
      <c r="H25" s="22" t="s">
        <v>256</v>
      </c>
      <c r="I25" s="160">
        <v>9500</v>
      </c>
      <c r="J25" s="161">
        <f>K25+W25</f>
        <v>9500</v>
      </c>
      <c r="K25" s="160">
        <v>9500</v>
      </c>
      <c r="L25" s="161"/>
      <c r="M25" s="161"/>
      <c r="N25" s="161"/>
      <c r="O25" s="161"/>
      <c r="P25" s="161"/>
      <c r="Q25" s="161"/>
      <c r="R25" s="161"/>
      <c r="S25" s="161"/>
      <c r="T25" s="161"/>
      <c r="U25" s="170"/>
      <c r="V25" s="161"/>
      <c r="W25" s="160"/>
    </row>
    <row r="26" s="141" customFormat="1" ht="20" customHeight="1" spans="1:23">
      <c r="A26" s="22"/>
      <c r="B26" s="22"/>
      <c r="C26" s="22" t="s">
        <v>295</v>
      </c>
      <c r="D26" s="154"/>
      <c r="E26" s="22"/>
      <c r="F26" s="22"/>
      <c r="G26" s="22"/>
      <c r="H26" s="22"/>
      <c r="I26" s="160">
        <f>I27+I28+I29</f>
        <v>57903</v>
      </c>
      <c r="J26" s="160">
        <f>J27+J28+J29</f>
        <v>57903</v>
      </c>
      <c r="K26" s="160">
        <f>K27+K28+K29</f>
        <v>57903</v>
      </c>
      <c r="L26" s="161"/>
      <c r="M26" s="161"/>
      <c r="N26" s="161"/>
      <c r="O26" s="161"/>
      <c r="P26" s="161"/>
      <c r="Q26" s="161"/>
      <c r="R26" s="161"/>
      <c r="S26" s="161"/>
      <c r="T26" s="161"/>
      <c r="U26" s="170"/>
      <c r="V26" s="161"/>
      <c r="W26" s="160"/>
    </row>
    <row r="27" ht="20" customHeight="1" spans="1:23">
      <c r="A27" s="22" t="s">
        <v>271</v>
      </c>
      <c r="B27" s="22" t="s">
        <v>296</v>
      </c>
      <c r="C27" s="22" t="s">
        <v>295</v>
      </c>
      <c r="D27" s="154" t="s">
        <v>51</v>
      </c>
      <c r="E27" s="22">
        <v>2200106</v>
      </c>
      <c r="F27" s="22" t="s">
        <v>297</v>
      </c>
      <c r="G27" s="22">
        <v>30226</v>
      </c>
      <c r="H27" s="22" t="s">
        <v>289</v>
      </c>
      <c r="I27" s="160">
        <v>36460</v>
      </c>
      <c r="J27" s="161">
        <f>K27+W27</f>
        <v>36460</v>
      </c>
      <c r="K27" s="160">
        <v>36460</v>
      </c>
      <c r="L27" s="161"/>
      <c r="M27" s="161"/>
      <c r="N27" s="161"/>
      <c r="O27" s="161"/>
      <c r="P27" s="161"/>
      <c r="Q27" s="161"/>
      <c r="R27" s="161"/>
      <c r="S27" s="161"/>
      <c r="T27" s="161"/>
      <c r="U27" s="170"/>
      <c r="V27" s="161"/>
      <c r="W27" s="160"/>
    </row>
    <row r="28" ht="20" customHeight="1" spans="1:23">
      <c r="A28" s="22" t="s">
        <v>271</v>
      </c>
      <c r="B28" s="22" t="s">
        <v>296</v>
      </c>
      <c r="C28" s="22" t="s">
        <v>295</v>
      </c>
      <c r="D28" s="154" t="s">
        <v>51</v>
      </c>
      <c r="E28" s="22">
        <v>2200106</v>
      </c>
      <c r="F28" s="22" t="s">
        <v>297</v>
      </c>
      <c r="G28" s="22">
        <v>30218</v>
      </c>
      <c r="H28" s="22" t="s">
        <v>298</v>
      </c>
      <c r="I28" s="160">
        <v>6475</v>
      </c>
      <c r="J28" s="161">
        <f>K28+W28</f>
        <v>6475</v>
      </c>
      <c r="K28" s="160">
        <v>6475</v>
      </c>
      <c r="L28" s="161"/>
      <c r="M28" s="161"/>
      <c r="N28" s="161"/>
      <c r="O28" s="161"/>
      <c r="P28" s="161"/>
      <c r="Q28" s="161"/>
      <c r="R28" s="161"/>
      <c r="S28" s="161"/>
      <c r="T28" s="161"/>
      <c r="U28" s="170"/>
      <c r="V28" s="161"/>
      <c r="W28" s="160"/>
    </row>
    <row r="29" ht="20" customHeight="1" spans="1:23">
      <c r="A29" s="22" t="s">
        <v>271</v>
      </c>
      <c r="B29" s="22" t="s">
        <v>296</v>
      </c>
      <c r="C29" s="22" t="s">
        <v>295</v>
      </c>
      <c r="D29" s="154" t="s">
        <v>51</v>
      </c>
      <c r="E29" s="22">
        <v>2200106</v>
      </c>
      <c r="F29" s="22" t="s">
        <v>297</v>
      </c>
      <c r="G29" s="22">
        <v>30216</v>
      </c>
      <c r="H29" s="22" t="s">
        <v>235</v>
      </c>
      <c r="I29" s="160">
        <v>14968</v>
      </c>
      <c r="J29" s="161">
        <f>K29+W29</f>
        <v>14968</v>
      </c>
      <c r="K29" s="160">
        <v>14968</v>
      </c>
      <c r="L29" s="161"/>
      <c r="M29" s="161"/>
      <c r="N29" s="161"/>
      <c r="O29" s="161"/>
      <c r="P29" s="161"/>
      <c r="Q29" s="161"/>
      <c r="R29" s="161"/>
      <c r="S29" s="161"/>
      <c r="T29" s="161"/>
      <c r="U29" s="170"/>
      <c r="V29" s="161"/>
      <c r="W29" s="160"/>
    </row>
    <row r="30" s="141" customFormat="1" ht="20" customHeight="1" spans="1:23">
      <c r="A30" s="22"/>
      <c r="B30" s="22"/>
      <c r="C30" s="22" t="s">
        <v>299</v>
      </c>
      <c r="D30" s="154"/>
      <c r="E30" s="22"/>
      <c r="F30" s="22"/>
      <c r="G30" s="22"/>
      <c r="H30" s="22"/>
      <c r="I30" s="160">
        <f>I31+I32+I33+I34+I35+I36+I37+I38+I39+I40+I41+I42+I43+I44+I45+I46+I47+I48+I49</f>
        <v>704000</v>
      </c>
      <c r="J30" s="160">
        <f>J31+J32+J33+J34+J35+J36+J37+J38+J39+J40+J41+J42+J43+J44+J45+J46+J47+J48+J49</f>
        <v>704000</v>
      </c>
      <c r="K30" s="160">
        <f>K31+K32+K33+K34+K35+K36+K37+K38+K39+K40+K41+K42+K43+K44+K45+K46+K47+K48+K49</f>
        <v>704000</v>
      </c>
      <c r="L30" s="161"/>
      <c r="M30" s="161"/>
      <c r="N30" s="161"/>
      <c r="O30" s="161"/>
      <c r="P30" s="161"/>
      <c r="Q30" s="161"/>
      <c r="R30" s="161"/>
      <c r="S30" s="161"/>
      <c r="T30" s="161"/>
      <c r="U30" s="170"/>
      <c r="V30" s="161"/>
      <c r="W30" s="160"/>
    </row>
    <row r="31" ht="20" customHeight="1" spans="1:23">
      <c r="A31" s="22" t="s">
        <v>271</v>
      </c>
      <c r="B31" s="22" t="s">
        <v>300</v>
      </c>
      <c r="C31" s="22" t="s">
        <v>299</v>
      </c>
      <c r="D31" s="154" t="s">
        <v>51</v>
      </c>
      <c r="E31" s="22">
        <v>2010301</v>
      </c>
      <c r="F31" s="22" t="s">
        <v>187</v>
      </c>
      <c r="G31" s="22">
        <v>30227</v>
      </c>
      <c r="H31" s="22" t="s">
        <v>301</v>
      </c>
      <c r="I31" s="160">
        <v>30000</v>
      </c>
      <c r="J31" s="161">
        <f t="shared" ref="J31:J55" si="4">K31+W31</f>
        <v>30000</v>
      </c>
      <c r="K31" s="160">
        <v>30000</v>
      </c>
      <c r="L31" s="161"/>
      <c r="M31" s="161"/>
      <c r="N31" s="161"/>
      <c r="O31" s="161"/>
      <c r="P31" s="161"/>
      <c r="Q31" s="161"/>
      <c r="R31" s="161"/>
      <c r="S31" s="161"/>
      <c r="T31" s="161"/>
      <c r="U31" s="170"/>
      <c r="V31" s="161"/>
      <c r="W31" s="160"/>
    </row>
    <row r="32" ht="20" customHeight="1" spans="1:23">
      <c r="A32" s="22" t="s">
        <v>271</v>
      </c>
      <c r="B32" s="22" t="s">
        <v>300</v>
      </c>
      <c r="C32" s="22" t="s">
        <v>299</v>
      </c>
      <c r="D32" s="154" t="s">
        <v>51</v>
      </c>
      <c r="E32" s="22">
        <v>2010301</v>
      </c>
      <c r="F32" s="22" t="s">
        <v>187</v>
      </c>
      <c r="G32" s="22">
        <v>30215</v>
      </c>
      <c r="H32" s="22" t="s">
        <v>302</v>
      </c>
      <c r="I32" s="160">
        <v>40000</v>
      </c>
      <c r="J32" s="161">
        <f t="shared" si="4"/>
        <v>40000</v>
      </c>
      <c r="K32" s="160">
        <v>40000</v>
      </c>
      <c r="L32" s="161"/>
      <c r="M32" s="161"/>
      <c r="N32" s="161"/>
      <c r="O32" s="161"/>
      <c r="P32" s="161"/>
      <c r="Q32" s="161"/>
      <c r="R32" s="161"/>
      <c r="S32" s="161"/>
      <c r="T32" s="161"/>
      <c r="U32" s="170"/>
      <c r="V32" s="161"/>
      <c r="W32" s="160"/>
    </row>
    <row r="33" ht="20" customHeight="1" spans="1:23">
      <c r="A33" s="22" t="s">
        <v>271</v>
      </c>
      <c r="B33" s="22" t="s">
        <v>300</v>
      </c>
      <c r="C33" s="22" t="s">
        <v>299</v>
      </c>
      <c r="D33" s="154" t="s">
        <v>51</v>
      </c>
      <c r="E33" s="22">
        <v>2010301</v>
      </c>
      <c r="F33" s="22" t="s">
        <v>187</v>
      </c>
      <c r="G33" s="22">
        <v>30201</v>
      </c>
      <c r="H33" s="22" t="s">
        <v>207</v>
      </c>
      <c r="I33" s="160">
        <v>30000</v>
      </c>
      <c r="J33" s="161">
        <f t="shared" si="4"/>
        <v>30000</v>
      </c>
      <c r="K33" s="160">
        <v>30000</v>
      </c>
      <c r="L33" s="161"/>
      <c r="M33" s="161"/>
      <c r="N33" s="161"/>
      <c r="O33" s="161"/>
      <c r="P33" s="161"/>
      <c r="Q33" s="161"/>
      <c r="R33" s="161"/>
      <c r="S33" s="161"/>
      <c r="T33" s="161"/>
      <c r="U33" s="170"/>
      <c r="V33" s="161"/>
      <c r="W33" s="160"/>
    </row>
    <row r="34" ht="20" customHeight="1" spans="1:23">
      <c r="A34" s="22" t="s">
        <v>271</v>
      </c>
      <c r="B34" s="22" t="s">
        <v>300</v>
      </c>
      <c r="C34" s="22" t="s">
        <v>299</v>
      </c>
      <c r="D34" s="154" t="s">
        <v>51</v>
      </c>
      <c r="E34" s="22">
        <v>2010301</v>
      </c>
      <c r="F34" s="22" t="s">
        <v>187</v>
      </c>
      <c r="G34" s="22">
        <v>30299</v>
      </c>
      <c r="H34" s="22" t="s">
        <v>283</v>
      </c>
      <c r="I34" s="160">
        <v>60000</v>
      </c>
      <c r="J34" s="161">
        <f t="shared" si="4"/>
        <v>60000</v>
      </c>
      <c r="K34" s="160">
        <v>60000</v>
      </c>
      <c r="L34" s="161"/>
      <c r="M34" s="161"/>
      <c r="N34" s="161"/>
      <c r="O34" s="161"/>
      <c r="P34" s="161"/>
      <c r="Q34" s="161"/>
      <c r="R34" s="161"/>
      <c r="S34" s="161"/>
      <c r="T34" s="161"/>
      <c r="U34" s="170"/>
      <c r="V34" s="161"/>
      <c r="W34" s="160"/>
    </row>
    <row r="35" ht="20" customHeight="1" spans="1:23">
      <c r="A35" s="22" t="s">
        <v>271</v>
      </c>
      <c r="B35" s="22" t="s">
        <v>300</v>
      </c>
      <c r="C35" s="22" t="s">
        <v>299</v>
      </c>
      <c r="D35" s="154" t="s">
        <v>51</v>
      </c>
      <c r="E35" s="22">
        <v>2010301</v>
      </c>
      <c r="F35" s="22" t="s">
        <v>187</v>
      </c>
      <c r="G35" s="22">
        <v>30206</v>
      </c>
      <c r="H35" s="22" t="s">
        <v>213</v>
      </c>
      <c r="I35" s="160">
        <v>5000</v>
      </c>
      <c r="J35" s="161">
        <f t="shared" si="4"/>
        <v>5000</v>
      </c>
      <c r="K35" s="160">
        <v>5000</v>
      </c>
      <c r="L35" s="161"/>
      <c r="M35" s="161"/>
      <c r="N35" s="161"/>
      <c r="O35" s="161"/>
      <c r="P35" s="161"/>
      <c r="Q35" s="161"/>
      <c r="R35" s="161"/>
      <c r="S35" s="161"/>
      <c r="T35" s="161"/>
      <c r="U35" s="170"/>
      <c r="V35" s="161"/>
      <c r="W35" s="160"/>
    </row>
    <row r="36" ht="20" customHeight="1" spans="1:23">
      <c r="A36" s="22" t="s">
        <v>271</v>
      </c>
      <c r="B36" s="22" t="s">
        <v>300</v>
      </c>
      <c r="C36" s="22" t="s">
        <v>299</v>
      </c>
      <c r="D36" s="154" t="s">
        <v>51</v>
      </c>
      <c r="E36" s="22">
        <v>2010301</v>
      </c>
      <c r="F36" s="22" t="s">
        <v>187</v>
      </c>
      <c r="G36" s="22">
        <v>30226</v>
      </c>
      <c r="H36" s="22" t="s">
        <v>289</v>
      </c>
      <c r="I36" s="160">
        <v>175000</v>
      </c>
      <c r="J36" s="161">
        <f t="shared" si="4"/>
        <v>175000</v>
      </c>
      <c r="K36" s="160">
        <v>175000</v>
      </c>
      <c r="L36" s="161"/>
      <c r="M36" s="161"/>
      <c r="N36" s="161"/>
      <c r="O36" s="161"/>
      <c r="P36" s="161"/>
      <c r="Q36" s="161"/>
      <c r="R36" s="161"/>
      <c r="S36" s="161"/>
      <c r="T36" s="161"/>
      <c r="U36" s="170"/>
      <c r="V36" s="161"/>
      <c r="W36" s="160"/>
    </row>
    <row r="37" ht="20" customHeight="1" spans="1:23">
      <c r="A37" s="22" t="s">
        <v>271</v>
      </c>
      <c r="B37" s="22" t="s">
        <v>300</v>
      </c>
      <c r="C37" s="22" t="s">
        <v>299</v>
      </c>
      <c r="D37" s="154" t="s">
        <v>51</v>
      </c>
      <c r="E37" s="22">
        <v>2010301</v>
      </c>
      <c r="F37" s="22" t="s">
        <v>187</v>
      </c>
      <c r="G37" s="22">
        <v>30201</v>
      </c>
      <c r="H37" s="22" t="s">
        <v>207</v>
      </c>
      <c r="I37" s="160">
        <v>60000</v>
      </c>
      <c r="J37" s="161">
        <f t="shared" si="4"/>
        <v>60000</v>
      </c>
      <c r="K37" s="160">
        <v>60000</v>
      </c>
      <c r="L37" s="161"/>
      <c r="M37" s="161"/>
      <c r="N37" s="161"/>
      <c r="O37" s="161"/>
      <c r="P37" s="161"/>
      <c r="Q37" s="161"/>
      <c r="R37" s="161"/>
      <c r="S37" s="161"/>
      <c r="T37" s="161"/>
      <c r="U37" s="170"/>
      <c r="V37" s="161"/>
      <c r="W37" s="160"/>
    </row>
    <row r="38" ht="20" customHeight="1" spans="1:23">
      <c r="A38" s="22" t="s">
        <v>271</v>
      </c>
      <c r="B38" s="22" t="s">
        <v>300</v>
      </c>
      <c r="C38" s="22" t="s">
        <v>299</v>
      </c>
      <c r="D38" s="154" t="s">
        <v>51</v>
      </c>
      <c r="E38" s="22">
        <v>2010301</v>
      </c>
      <c r="F38" s="22" t="s">
        <v>187</v>
      </c>
      <c r="G38" s="22">
        <v>30201</v>
      </c>
      <c r="H38" s="22" t="s">
        <v>207</v>
      </c>
      <c r="I38" s="160">
        <v>3000</v>
      </c>
      <c r="J38" s="161">
        <f t="shared" si="4"/>
        <v>3000</v>
      </c>
      <c r="K38" s="160">
        <v>3000</v>
      </c>
      <c r="L38" s="161"/>
      <c r="M38" s="161"/>
      <c r="N38" s="161"/>
      <c r="O38" s="161"/>
      <c r="P38" s="161"/>
      <c r="Q38" s="161"/>
      <c r="R38" s="161"/>
      <c r="S38" s="161"/>
      <c r="T38" s="161"/>
      <c r="U38" s="170"/>
      <c r="V38" s="161"/>
      <c r="W38" s="160"/>
    </row>
    <row r="39" ht="20" customHeight="1" spans="1:23">
      <c r="A39" s="22" t="s">
        <v>271</v>
      </c>
      <c r="B39" s="22" t="s">
        <v>300</v>
      </c>
      <c r="C39" s="22" t="s">
        <v>299</v>
      </c>
      <c r="D39" s="154" t="s">
        <v>51</v>
      </c>
      <c r="E39" s="22">
        <v>2010301</v>
      </c>
      <c r="F39" s="22" t="s">
        <v>187</v>
      </c>
      <c r="G39" s="22">
        <v>30201</v>
      </c>
      <c r="H39" s="22" t="s">
        <v>207</v>
      </c>
      <c r="I39" s="160">
        <v>3000</v>
      </c>
      <c r="J39" s="161">
        <f t="shared" si="4"/>
        <v>3000</v>
      </c>
      <c r="K39" s="160">
        <v>3000</v>
      </c>
      <c r="L39" s="161"/>
      <c r="M39" s="161"/>
      <c r="N39" s="161"/>
      <c r="O39" s="161"/>
      <c r="P39" s="161"/>
      <c r="Q39" s="161"/>
      <c r="R39" s="161"/>
      <c r="S39" s="161"/>
      <c r="T39" s="161"/>
      <c r="U39" s="170"/>
      <c r="V39" s="161"/>
      <c r="W39" s="160"/>
    </row>
    <row r="40" ht="20" customHeight="1" spans="1:23">
      <c r="A40" s="22" t="s">
        <v>271</v>
      </c>
      <c r="B40" s="22" t="s">
        <v>300</v>
      </c>
      <c r="C40" s="22" t="s">
        <v>299</v>
      </c>
      <c r="D40" s="154" t="s">
        <v>51</v>
      </c>
      <c r="E40" s="22">
        <v>2010301</v>
      </c>
      <c r="F40" s="22" t="s">
        <v>187</v>
      </c>
      <c r="G40" s="22">
        <v>30216</v>
      </c>
      <c r="H40" s="22" t="s">
        <v>235</v>
      </c>
      <c r="I40" s="160">
        <v>7000</v>
      </c>
      <c r="J40" s="161">
        <f t="shared" si="4"/>
        <v>7000</v>
      </c>
      <c r="K40" s="160">
        <v>7000</v>
      </c>
      <c r="L40" s="161"/>
      <c r="M40" s="161"/>
      <c r="N40" s="161"/>
      <c r="O40" s="161"/>
      <c r="P40" s="161"/>
      <c r="Q40" s="161"/>
      <c r="R40" s="161"/>
      <c r="S40" s="161"/>
      <c r="T40" s="161"/>
      <c r="U40" s="170"/>
      <c r="V40" s="161"/>
      <c r="W40" s="160"/>
    </row>
    <row r="41" ht="20" customHeight="1" spans="1:23">
      <c r="A41" s="22" t="s">
        <v>271</v>
      </c>
      <c r="B41" s="22" t="s">
        <v>300</v>
      </c>
      <c r="C41" s="22" t="s">
        <v>299</v>
      </c>
      <c r="D41" s="154" t="s">
        <v>51</v>
      </c>
      <c r="E41" s="22">
        <v>2010301</v>
      </c>
      <c r="F41" s="22" t="s">
        <v>187</v>
      </c>
      <c r="G41" s="22">
        <v>30215</v>
      </c>
      <c r="H41" s="22" t="s">
        <v>302</v>
      </c>
      <c r="I41" s="160">
        <v>120000</v>
      </c>
      <c r="J41" s="161">
        <f t="shared" si="4"/>
        <v>120000</v>
      </c>
      <c r="K41" s="160">
        <v>120000</v>
      </c>
      <c r="L41" s="161"/>
      <c r="M41" s="161"/>
      <c r="N41" s="161"/>
      <c r="O41" s="161"/>
      <c r="P41" s="161"/>
      <c r="Q41" s="161"/>
      <c r="R41" s="161"/>
      <c r="S41" s="161"/>
      <c r="T41" s="161"/>
      <c r="U41" s="170"/>
      <c r="V41" s="161"/>
      <c r="W41" s="160"/>
    </row>
    <row r="42" ht="20" customHeight="1" spans="1:23">
      <c r="A42" s="22" t="s">
        <v>271</v>
      </c>
      <c r="B42" s="22" t="s">
        <v>300</v>
      </c>
      <c r="C42" s="22" t="s">
        <v>299</v>
      </c>
      <c r="D42" s="154" t="s">
        <v>51</v>
      </c>
      <c r="E42" s="22">
        <v>2010301</v>
      </c>
      <c r="F42" s="22" t="s">
        <v>187</v>
      </c>
      <c r="G42" s="22">
        <v>30205</v>
      </c>
      <c r="H42" s="22" t="s">
        <v>208</v>
      </c>
      <c r="I42" s="160">
        <v>3000</v>
      </c>
      <c r="J42" s="161">
        <f t="shared" si="4"/>
        <v>3000</v>
      </c>
      <c r="K42" s="160">
        <v>3000</v>
      </c>
      <c r="L42" s="161"/>
      <c r="M42" s="161"/>
      <c r="N42" s="161"/>
      <c r="O42" s="161"/>
      <c r="P42" s="161"/>
      <c r="Q42" s="161"/>
      <c r="R42" s="161"/>
      <c r="S42" s="161"/>
      <c r="T42" s="161"/>
      <c r="U42" s="170"/>
      <c r="V42" s="161"/>
      <c r="W42" s="160"/>
    </row>
    <row r="43" ht="20" customHeight="1" spans="1:23">
      <c r="A43" s="22" t="s">
        <v>271</v>
      </c>
      <c r="B43" s="22" t="s">
        <v>300</v>
      </c>
      <c r="C43" s="22" t="s">
        <v>299</v>
      </c>
      <c r="D43" s="154" t="s">
        <v>51</v>
      </c>
      <c r="E43" s="22">
        <v>2010301</v>
      </c>
      <c r="F43" s="22" t="s">
        <v>187</v>
      </c>
      <c r="G43" s="22">
        <v>30217</v>
      </c>
      <c r="H43" s="22" t="s">
        <v>165</v>
      </c>
      <c r="I43" s="160">
        <v>3000</v>
      </c>
      <c r="J43" s="161">
        <f t="shared" si="4"/>
        <v>3000</v>
      </c>
      <c r="K43" s="160">
        <v>3000</v>
      </c>
      <c r="L43" s="161"/>
      <c r="M43" s="161"/>
      <c r="N43" s="161"/>
      <c r="O43" s="161"/>
      <c r="P43" s="161"/>
      <c r="Q43" s="161"/>
      <c r="R43" s="161"/>
      <c r="S43" s="161"/>
      <c r="T43" s="161"/>
      <c r="U43" s="170"/>
      <c r="V43" s="161"/>
      <c r="W43" s="160"/>
    </row>
    <row r="44" ht="20" customHeight="1" spans="1:23">
      <c r="A44" s="22" t="s">
        <v>271</v>
      </c>
      <c r="B44" s="22" t="s">
        <v>300</v>
      </c>
      <c r="C44" s="22" t="s">
        <v>299</v>
      </c>
      <c r="D44" s="154" t="s">
        <v>51</v>
      </c>
      <c r="E44" s="22">
        <v>2010301</v>
      </c>
      <c r="F44" s="22" t="s">
        <v>187</v>
      </c>
      <c r="G44" s="22">
        <v>30216</v>
      </c>
      <c r="H44" s="22" t="s">
        <v>235</v>
      </c>
      <c r="I44" s="160">
        <v>10000</v>
      </c>
      <c r="J44" s="161">
        <f t="shared" si="4"/>
        <v>10000</v>
      </c>
      <c r="K44" s="160">
        <v>10000</v>
      </c>
      <c r="L44" s="161"/>
      <c r="M44" s="161"/>
      <c r="N44" s="161"/>
      <c r="O44" s="161"/>
      <c r="P44" s="161"/>
      <c r="Q44" s="161"/>
      <c r="R44" s="161"/>
      <c r="S44" s="161"/>
      <c r="T44" s="161"/>
      <c r="U44" s="170"/>
      <c r="V44" s="161"/>
      <c r="W44" s="160"/>
    </row>
    <row r="45" ht="20" customHeight="1" spans="1:23">
      <c r="A45" s="22" t="s">
        <v>271</v>
      </c>
      <c r="B45" s="22" t="s">
        <v>300</v>
      </c>
      <c r="C45" s="22" t="s">
        <v>299</v>
      </c>
      <c r="D45" s="154" t="s">
        <v>51</v>
      </c>
      <c r="E45" s="22">
        <v>2010301</v>
      </c>
      <c r="F45" s="22" t="s">
        <v>187</v>
      </c>
      <c r="G45" s="22">
        <v>30201</v>
      </c>
      <c r="H45" s="22" t="s">
        <v>207</v>
      </c>
      <c r="I45" s="160">
        <v>10000</v>
      </c>
      <c r="J45" s="161">
        <f t="shared" si="4"/>
        <v>10000</v>
      </c>
      <c r="K45" s="160">
        <v>10000</v>
      </c>
      <c r="L45" s="161"/>
      <c r="M45" s="161"/>
      <c r="N45" s="161"/>
      <c r="O45" s="161"/>
      <c r="P45" s="161"/>
      <c r="Q45" s="161"/>
      <c r="R45" s="161"/>
      <c r="S45" s="161"/>
      <c r="T45" s="161"/>
      <c r="U45" s="170"/>
      <c r="V45" s="161"/>
      <c r="W45" s="160"/>
    </row>
    <row r="46" ht="20" customHeight="1" spans="1:23">
      <c r="A46" s="22" t="s">
        <v>271</v>
      </c>
      <c r="B46" s="22" t="s">
        <v>300</v>
      </c>
      <c r="C46" s="22" t="s">
        <v>299</v>
      </c>
      <c r="D46" s="154" t="s">
        <v>51</v>
      </c>
      <c r="E46" s="22">
        <v>2010301</v>
      </c>
      <c r="F46" s="22" t="s">
        <v>187</v>
      </c>
      <c r="G46" s="22">
        <v>30201</v>
      </c>
      <c r="H46" s="22" t="s">
        <v>207</v>
      </c>
      <c r="I46" s="160">
        <v>70000</v>
      </c>
      <c r="J46" s="161">
        <f t="shared" si="4"/>
        <v>70000</v>
      </c>
      <c r="K46" s="160">
        <v>70000</v>
      </c>
      <c r="L46" s="161"/>
      <c r="M46" s="161"/>
      <c r="N46" s="161"/>
      <c r="O46" s="161"/>
      <c r="P46" s="161"/>
      <c r="Q46" s="161"/>
      <c r="R46" s="161"/>
      <c r="S46" s="161"/>
      <c r="T46" s="161"/>
      <c r="U46" s="170"/>
      <c r="V46" s="161"/>
      <c r="W46" s="160"/>
    </row>
    <row r="47" ht="20" customHeight="1" spans="1:23">
      <c r="A47" s="22" t="s">
        <v>271</v>
      </c>
      <c r="B47" s="22" t="s">
        <v>300</v>
      </c>
      <c r="C47" s="22" t="s">
        <v>299</v>
      </c>
      <c r="D47" s="154" t="s">
        <v>51</v>
      </c>
      <c r="E47" s="22">
        <v>2010301</v>
      </c>
      <c r="F47" s="22" t="s">
        <v>187</v>
      </c>
      <c r="G47" s="22">
        <v>30205</v>
      </c>
      <c r="H47" s="22" t="s">
        <v>208</v>
      </c>
      <c r="I47" s="160">
        <v>5000</v>
      </c>
      <c r="J47" s="161">
        <f t="shared" si="4"/>
        <v>5000</v>
      </c>
      <c r="K47" s="160">
        <v>5000</v>
      </c>
      <c r="L47" s="161"/>
      <c r="M47" s="161"/>
      <c r="N47" s="161"/>
      <c r="O47" s="161"/>
      <c r="P47" s="161"/>
      <c r="Q47" s="161"/>
      <c r="R47" s="161"/>
      <c r="S47" s="161"/>
      <c r="T47" s="161"/>
      <c r="U47" s="170"/>
      <c r="V47" s="161"/>
      <c r="W47" s="160"/>
    </row>
    <row r="48" ht="20" customHeight="1" spans="1:23">
      <c r="A48" s="22" t="s">
        <v>271</v>
      </c>
      <c r="B48" s="22" t="s">
        <v>300</v>
      </c>
      <c r="C48" s="22" t="s">
        <v>299</v>
      </c>
      <c r="D48" s="154" t="s">
        <v>51</v>
      </c>
      <c r="E48" s="22">
        <v>2010301</v>
      </c>
      <c r="F48" s="22" t="s">
        <v>187</v>
      </c>
      <c r="G48" s="22">
        <v>30211</v>
      </c>
      <c r="H48" s="22" t="s">
        <v>206</v>
      </c>
      <c r="I48" s="160">
        <v>40000</v>
      </c>
      <c r="J48" s="161">
        <f t="shared" si="4"/>
        <v>40000</v>
      </c>
      <c r="K48" s="160">
        <v>40000</v>
      </c>
      <c r="L48" s="161"/>
      <c r="M48" s="161"/>
      <c r="N48" s="161"/>
      <c r="O48" s="161"/>
      <c r="P48" s="161"/>
      <c r="Q48" s="161"/>
      <c r="R48" s="161"/>
      <c r="S48" s="161"/>
      <c r="T48" s="161"/>
      <c r="U48" s="170"/>
      <c r="V48" s="161"/>
      <c r="W48" s="160"/>
    </row>
    <row r="49" ht="20" customHeight="1" spans="1:23">
      <c r="A49" s="22" t="s">
        <v>271</v>
      </c>
      <c r="B49" s="22" t="s">
        <v>300</v>
      </c>
      <c r="C49" s="22" t="s">
        <v>299</v>
      </c>
      <c r="D49" s="154" t="s">
        <v>51</v>
      </c>
      <c r="E49" s="22">
        <v>2010301</v>
      </c>
      <c r="F49" s="22" t="s">
        <v>187</v>
      </c>
      <c r="G49" s="22">
        <v>30201</v>
      </c>
      <c r="H49" s="22" t="s">
        <v>207</v>
      </c>
      <c r="I49" s="160">
        <v>30000</v>
      </c>
      <c r="J49" s="161">
        <f t="shared" si="4"/>
        <v>30000</v>
      </c>
      <c r="K49" s="160">
        <v>30000</v>
      </c>
      <c r="L49" s="161"/>
      <c r="M49" s="161"/>
      <c r="N49" s="161"/>
      <c r="O49" s="161"/>
      <c r="P49" s="161"/>
      <c r="Q49" s="161"/>
      <c r="R49" s="161"/>
      <c r="S49" s="161"/>
      <c r="T49" s="161"/>
      <c r="U49" s="170"/>
      <c r="V49" s="161"/>
      <c r="W49" s="160"/>
    </row>
    <row r="50" s="141" customFormat="1" ht="20" customHeight="1" spans="1:23">
      <c r="A50" s="22"/>
      <c r="B50" s="22"/>
      <c r="C50" s="22" t="s">
        <v>303</v>
      </c>
      <c r="D50" s="154"/>
      <c r="E50" s="22"/>
      <c r="F50" s="22"/>
      <c r="G50" s="22"/>
      <c r="H50" s="22"/>
      <c r="I50" s="160">
        <v>25100</v>
      </c>
      <c r="J50" s="161"/>
      <c r="K50" s="160"/>
      <c r="L50" s="161"/>
      <c r="M50" s="161"/>
      <c r="N50" s="161"/>
      <c r="O50" s="161"/>
      <c r="P50" s="161"/>
      <c r="Q50" s="161"/>
      <c r="R50" s="161">
        <v>25100</v>
      </c>
      <c r="S50" s="161"/>
      <c r="T50" s="161"/>
      <c r="U50" s="170"/>
      <c r="V50" s="161"/>
      <c r="W50" s="160">
        <v>25100</v>
      </c>
    </row>
    <row r="51" ht="20" customHeight="1" spans="1:23">
      <c r="A51" s="22" t="s">
        <v>281</v>
      </c>
      <c r="B51" s="22" t="s">
        <v>304</v>
      </c>
      <c r="C51" s="22" t="s">
        <v>303</v>
      </c>
      <c r="D51" s="154" t="s">
        <v>51</v>
      </c>
      <c r="E51" s="22">
        <v>2019999</v>
      </c>
      <c r="F51" s="22" t="s">
        <v>80</v>
      </c>
      <c r="G51" s="22">
        <v>31002</v>
      </c>
      <c r="H51" s="22" t="s">
        <v>286</v>
      </c>
      <c r="I51" s="160">
        <v>25100</v>
      </c>
      <c r="J51" s="161"/>
      <c r="K51" s="160"/>
      <c r="L51" s="161"/>
      <c r="M51" s="161"/>
      <c r="N51" s="161"/>
      <c r="O51" s="161"/>
      <c r="P51" s="161"/>
      <c r="Q51" s="161"/>
      <c r="R51" s="161">
        <v>25100</v>
      </c>
      <c r="S51" s="161"/>
      <c r="T51" s="161"/>
      <c r="U51" s="170"/>
      <c r="V51" s="161"/>
      <c r="W51" s="160">
        <v>25100</v>
      </c>
    </row>
    <row r="52" s="141" customFormat="1" ht="20" customHeight="1" spans="1:23">
      <c r="A52" s="22"/>
      <c r="B52" s="22"/>
      <c r="C52" s="22" t="s">
        <v>305</v>
      </c>
      <c r="D52" s="154"/>
      <c r="E52" s="22"/>
      <c r="F52" s="22"/>
      <c r="G52" s="22"/>
      <c r="H52" s="22"/>
      <c r="I52" s="160">
        <f>I53+I54</f>
        <v>74600</v>
      </c>
      <c r="J52" s="160">
        <f>J53+J54</f>
        <v>74600</v>
      </c>
      <c r="K52" s="160">
        <f>K53+K54</f>
        <v>74600</v>
      </c>
      <c r="L52" s="161"/>
      <c r="M52" s="161"/>
      <c r="N52" s="161"/>
      <c r="O52" s="161"/>
      <c r="P52" s="161"/>
      <c r="Q52" s="161"/>
      <c r="R52" s="161"/>
      <c r="S52" s="161"/>
      <c r="T52" s="161"/>
      <c r="U52" s="170"/>
      <c r="V52" s="161"/>
      <c r="W52" s="160"/>
    </row>
    <row r="53" ht="20" customHeight="1" spans="1:23">
      <c r="A53" s="22" t="s">
        <v>275</v>
      </c>
      <c r="B53" s="22" t="s">
        <v>306</v>
      </c>
      <c r="C53" s="22" t="s">
        <v>305</v>
      </c>
      <c r="D53" s="154" t="s">
        <v>51</v>
      </c>
      <c r="E53" s="22">
        <v>2010108</v>
      </c>
      <c r="F53" s="22" t="s">
        <v>307</v>
      </c>
      <c r="G53" s="22">
        <v>30305</v>
      </c>
      <c r="H53" s="22" t="s">
        <v>256</v>
      </c>
      <c r="I53" s="160">
        <v>5000</v>
      </c>
      <c r="J53" s="161">
        <f>K53+W53</f>
        <v>5000</v>
      </c>
      <c r="K53" s="160">
        <v>5000</v>
      </c>
      <c r="L53" s="161"/>
      <c r="M53" s="161"/>
      <c r="N53" s="161"/>
      <c r="O53" s="161"/>
      <c r="P53" s="161"/>
      <c r="Q53" s="161"/>
      <c r="R53" s="161"/>
      <c r="S53" s="161"/>
      <c r="T53" s="161"/>
      <c r="U53" s="170"/>
      <c r="V53" s="161"/>
      <c r="W53" s="160"/>
    </row>
    <row r="54" ht="20" customHeight="1" spans="1:23">
      <c r="A54" s="22" t="s">
        <v>275</v>
      </c>
      <c r="B54" s="22" t="s">
        <v>306</v>
      </c>
      <c r="C54" s="22" t="s">
        <v>305</v>
      </c>
      <c r="D54" s="154" t="s">
        <v>51</v>
      </c>
      <c r="E54" s="22">
        <v>2010108</v>
      </c>
      <c r="F54" s="22" t="s">
        <v>307</v>
      </c>
      <c r="G54" s="22">
        <v>30305</v>
      </c>
      <c r="H54" s="22" t="s">
        <v>256</v>
      </c>
      <c r="I54" s="160">
        <v>69600</v>
      </c>
      <c r="J54" s="161">
        <f>K54+W54</f>
        <v>69600</v>
      </c>
      <c r="K54" s="160">
        <v>69600</v>
      </c>
      <c r="L54" s="161"/>
      <c r="M54" s="161"/>
      <c r="N54" s="161"/>
      <c r="O54" s="161"/>
      <c r="P54" s="161"/>
      <c r="Q54" s="161"/>
      <c r="R54" s="161"/>
      <c r="S54" s="161"/>
      <c r="T54" s="161"/>
      <c r="U54" s="170"/>
      <c r="V54" s="161"/>
      <c r="W54" s="160"/>
    </row>
    <row r="55" s="141" customFormat="1" ht="20" customHeight="1" spans="1:23">
      <c r="A55" s="22"/>
      <c r="B55" s="22"/>
      <c r="C55" s="22" t="s">
        <v>308</v>
      </c>
      <c r="D55" s="154"/>
      <c r="E55" s="22"/>
      <c r="F55" s="22"/>
      <c r="G55" s="22"/>
      <c r="H55" s="22"/>
      <c r="I55" s="160">
        <f>I56+I57</f>
        <v>11600</v>
      </c>
      <c r="J55" s="161"/>
      <c r="K55" s="160"/>
      <c r="L55" s="161"/>
      <c r="M55" s="161"/>
      <c r="N55" s="161"/>
      <c r="O55" s="161"/>
      <c r="P55" s="161"/>
      <c r="Q55" s="161"/>
      <c r="R55" s="161">
        <v>11600</v>
      </c>
      <c r="S55" s="161"/>
      <c r="T55" s="161"/>
      <c r="U55" s="170"/>
      <c r="V55" s="161"/>
      <c r="W55" s="160">
        <v>11600</v>
      </c>
    </row>
    <row r="56" ht="20" customHeight="1" spans="1:23">
      <c r="A56" s="22" t="s">
        <v>281</v>
      </c>
      <c r="B56" s="22" t="s">
        <v>309</v>
      </c>
      <c r="C56" s="22" t="s">
        <v>308</v>
      </c>
      <c r="D56" s="154" t="s">
        <v>51</v>
      </c>
      <c r="E56" s="22">
        <v>2010199</v>
      </c>
      <c r="F56" s="22" t="s">
        <v>310</v>
      </c>
      <c r="G56" s="22">
        <v>31002</v>
      </c>
      <c r="H56" s="22" t="s">
        <v>286</v>
      </c>
      <c r="I56" s="160">
        <v>3600</v>
      </c>
      <c r="J56" s="161"/>
      <c r="K56" s="160"/>
      <c r="L56" s="161"/>
      <c r="M56" s="161"/>
      <c r="N56" s="161"/>
      <c r="O56" s="161"/>
      <c r="P56" s="161"/>
      <c r="Q56" s="161"/>
      <c r="R56" s="161">
        <v>3600</v>
      </c>
      <c r="S56" s="161"/>
      <c r="T56" s="161"/>
      <c r="U56" s="170"/>
      <c r="V56" s="161"/>
      <c r="W56" s="160">
        <v>3600</v>
      </c>
    </row>
    <row r="57" ht="20" customHeight="1" spans="1:23">
      <c r="A57" s="22" t="s">
        <v>281</v>
      </c>
      <c r="B57" s="22" t="s">
        <v>309</v>
      </c>
      <c r="C57" s="22" t="s">
        <v>308</v>
      </c>
      <c r="D57" s="154" t="s">
        <v>51</v>
      </c>
      <c r="E57" s="22">
        <v>2010199</v>
      </c>
      <c r="F57" s="22" t="s">
        <v>310</v>
      </c>
      <c r="G57" s="22">
        <v>31002</v>
      </c>
      <c r="H57" s="22" t="s">
        <v>286</v>
      </c>
      <c r="I57" s="160">
        <v>8000</v>
      </c>
      <c r="J57" s="161"/>
      <c r="K57" s="160"/>
      <c r="L57" s="161"/>
      <c r="M57" s="161"/>
      <c r="N57" s="161"/>
      <c r="O57" s="161"/>
      <c r="P57" s="161"/>
      <c r="Q57" s="161"/>
      <c r="R57" s="161">
        <v>8000</v>
      </c>
      <c r="S57" s="161"/>
      <c r="T57" s="161"/>
      <c r="U57" s="170"/>
      <c r="V57" s="161"/>
      <c r="W57" s="160">
        <v>8000</v>
      </c>
    </row>
    <row r="58" s="141" customFormat="1" ht="20" customHeight="1" spans="1:23">
      <c r="A58" s="22"/>
      <c r="B58" s="22"/>
      <c r="C58" s="22" t="s">
        <v>311</v>
      </c>
      <c r="D58" s="154"/>
      <c r="E58" s="22"/>
      <c r="F58" s="22"/>
      <c r="G58" s="22"/>
      <c r="H58" s="22"/>
      <c r="I58" s="160">
        <v>32000</v>
      </c>
      <c r="J58" s="161"/>
      <c r="K58" s="160"/>
      <c r="L58" s="161"/>
      <c r="M58" s="161"/>
      <c r="N58" s="161"/>
      <c r="O58" s="161"/>
      <c r="P58" s="161"/>
      <c r="Q58" s="161"/>
      <c r="R58" s="161">
        <v>32000</v>
      </c>
      <c r="S58" s="161"/>
      <c r="T58" s="161"/>
      <c r="U58" s="170"/>
      <c r="V58" s="161"/>
      <c r="W58" s="160">
        <v>32000</v>
      </c>
    </row>
    <row r="59" ht="20" customHeight="1" spans="1:23">
      <c r="A59" s="22" t="s">
        <v>281</v>
      </c>
      <c r="B59" s="22" t="s">
        <v>312</v>
      </c>
      <c r="C59" s="22" t="s">
        <v>311</v>
      </c>
      <c r="D59" s="154" t="s">
        <v>51</v>
      </c>
      <c r="E59" s="22">
        <v>2010199</v>
      </c>
      <c r="F59" s="22" t="s">
        <v>310</v>
      </c>
      <c r="G59" s="22">
        <v>31002</v>
      </c>
      <c r="H59" s="22" t="s">
        <v>286</v>
      </c>
      <c r="I59" s="160">
        <v>32000</v>
      </c>
      <c r="J59" s="161"/>
      <c r="K59" s="160"/>
      <c r="L59" s="161"/>
      <c r="M59" s="161"/>
      <c r="N59" s="161"/>
      <c r="O59" s="161"/>
      <c r="P59" s="161"/>
      <c r="Q59" s="161"/>
      <c r="R59" s="161">
        <v>32000</v>
      </c>
      <c r="S59" s="161"/>
      <c r="T59" s="161"/>
      <c r="U59" s="170"/>
      <c r="V59" s="161"/>
      <c r="W59" s="160">
        <v>32000</v>
      </c>
    </row>
    <row r="60" s="141" customFormat="1" ht="20" customHeight="1" spans="1:23">
      <c r="A60" s="22"/>
      <c r="B60" s="22"/>
      <c r="C60" s="22" t="s">
        <v>313</v>
      </c>
      <c r="D60" s="154"/>
      <c r="E60" s="22"/>
      <c r="F60" s="22"/>
      <c r="G60" s="22"/>
      <c r="H60" s="22"/>
      <c r="I60" s="160">
        <v>3724000</v>
      </c>
      <c r="J60" s="161">
        <v>3724000</v>
      </c>
      <c r="K60" s="160">
        <v>3724000</v>
      </c>
      <c r="L60" s="161"/>
      <c r="M60" s="161"/>
      <c r="N60" s="161"/>
      <c r="O60" s="161"/>
      <c r="P60" s="161"/>
      <c r="Q60" s="161"/>
      <c r="R60" s="161"/>
      <c r="S60" s="161"/>
      <c r="T60" s="161"/>
      <c r="U60" s="170"/>
      <c r="V60" s="161"/>
      <c r="W60" s="160"/>
    </row>
    <row r="61" ht="20" customHeight="1" spans="1:23">
      <c r="A61" s="22" t="s">
        <v>275</v>
      </c>
      <c r="B61" s="22" t="s">
        <v>314</v>
      </c>
      <c r="C61" s="22" t="s">
        <v>313</v>
      </c>
      <c r="D61" s="154" t="s">
        <v>51</v>
      </c>
      <c r="E61" s="22">
        <v>2130705</v>
      </c>
      <c r="F61" s="22" t="s">
        <v>255</v>
      </c>
      <c r="G61" s="22">
        <v>30201</v>
      </c>
      <c r="H61" s="22" t="s">
        <v>207</v>
      </c>
      <c r="I61" s="160">
        <v>240000</v>
      </c>
      <c r="J61" s="161">
        <f t="shared" ref="J61:J70" si="5">K61+W61</f>
        <v>240000</v>
      </c>
      <c r="K61" s="160">
        <v>240000</v>
      </c>
      <c r="L61" s="161"/>
      <c r="M61" s="161"/>
      <c r="N61" s="161"/>
      <c r="O61" s="161"/>
      <c r="P61" s="161"/>
      <c r="Q61" s="161"/>
      <c r="R61" s="161"/>
      <c r="S61" s="161"/>
      <c r="T61" s="161"/>
      <c r="U61" s="170"/>
      <c r="V61" s="161"/>
      <c r="W61" s="160"/>
    </row>
    <row r="62" ht="20" customHeight="1" spans="1:23">
      <c r="A62" s="22" t="s">
        <v>275</v>
      </c>
      <c r="B62" s="22" t="s">
        <v>314</v>
      </c>
      <c r="C62" s="22" t="s">
        <v>313</v>
      </c>
      <c r="D62" s="154" t="s">
        <v>51</v>
      </c>
      <c r="E62" s="22">
        <v>2130705</v>
      </c>
      <c r="F62" s="22" t="s">
        <v>255</v>
      </c>
      <c r="G62" s="22">
        <v>30305</v>
      </c>
      <c r="H62" s="22" t="s">
        <v>256</v>
      </c>
      <c r="I62" s="160">
        <v>63200</v>
      </c>
      <c r="J62" s="161">
        <f t="shared" si="5"/>
        <v>63200</v>
      </c>
      <c r="K62" s="160">
        <v>63200</v>
      </c>
      <c r="L62" s="161"/>
      <c r="M62" s="161"/>
      <c r="N62" s="161"/>
      <c r="O62" s="161"/>
      <c r="P62" s="161"/>
      <c r="Q62" s="161"/>
      <c r="R62" s="161"/>
      <c r="S62" s="161"/>
      <c r="T62" s="161"/>
      <c r="U62" s="170"/>
      <c r="V62" s="161"/>
      <c r="W62" s="160"/>
    </row>
    <row r="63" ht="20" customHeight="1" spans="1:23">
      <c r="A63" s="22" t="s">
        <v>275</v>
      </c>
      <c r="B63" s="22" t="s">
        <v>314</v>
      </c>
      <c r="C63" s="22" t="s">
        <v>313</v>
      </c>
      <c r="D63" s="154" t="s">
        <v>51</v>
      </c>
      <c r="E63" s="22">
        <v>2130705</v>
      </c>
      <c r="F63" s="22" t="s">
        <v>255</v>
      </c>
      <c r="G63" s="22">
        <v>30305</v>
      </c>
      <c r="H63" s="22" t="s">
        <v>256</v>
      </c>
      <c r="I63" s="160">
        <v>696000</v>
      </c>
      <c r="J63" s="161">
        <f t="shared" si="5"/>
        <v>696000</v>
      </c>
      <c r="K63" s="160">
        <v>696000</v>
      </c>
      <c r="L63" s="161"/>
      <c r="M63" s="161"/>
      <c r="N63" s="161"/>
      <c r="O63" s="161"/>
      <c r="P63" s="161"/>
      <c r="Q63" s="161"/>
      <c r="R63" s="161"/>
      <c r="S63" s="161"/>
      <c r="T63" s="161"/>
      <c r="U63" s="170"/>
      <c r="V63" s="161"/>
      <c r="W63" s="160"/>
    </row>
    <row r="64" ht="20" customHeight="1" spans="1:23">
      <c r="A64" s="22" t="s">
        <v>275</v>
      </c>
      <c r="B64" s="22" t="s">
        <v>314</v>
      </c>
      <c r="C64" s="22" t="s">
        <v>313</v>
      </c>
      <c r="D64" s="154" t="s">
        <v>51</v>
      </c>
      <c r="E64" s="22">
        <v>2130705</v>
      </c>
      <c r="F64" s="22" t="s">
        <v>255</v>
      </c>
      <c r="G64" s="22">
        <v>30201</v>
      </c>
      <c r="H64" s="22" t="s">
        <v>207</v>
      </c>
      <c r="I64" s="160">
        <v>50000</v>
      </c>
      <c r="J64" s="161">
        <f t="shared" si="5"/>
        <v>50000</v>
      </c>
      <c r="K64" s="160">
        <v>50000</v>
      </c>
      <c r="L64" s="161"/>
      <c r="M64" s="161"/>
      <c r="N64" s="161"/>
      <c r="O64" s="161"/>
      <c r="P64" s="161"/>
      <c r="Q64" s="161"/>
      <c r="R64" s="161"/>
      <c r="S64" s="161"/>
      <c r="T64" s="161"/>
      <c r="U64" s="170"/>
      <c r="V64" s="161"/>
      <c r="W64" s="160"/>
    </row>
    <row r="65" ht="20" customHeight="1" spans="1:23">
      <c r="A65" s="22" t="s">
        <v>275</v>
      </c>
      <c r="B65" s="22" t="s">
        <v>314</v>
      </c>
      <c r="C65" s="22" t="s">
        <v>313</v>
      </c>
      <c r="D65" s="154" t="s">
        <v>51</v>
      </c>
      <c r="E65" s="22">
        <v>2130705</v>
      </c>
      <c r="F65" s="22" t="s">
        <v>255</v>
      </c>
      <c r="G65" s="22">
        <v>30305</v>
      </c>
      <c r="H65" s="22" t="s">
        <v>256</v>
      </c>
      <c r="I65" s="160">
        <v>1355400</v>
      </c>
      <c r="J65" s="161">
        <f t="shared" si="5"/>
        <v>1355400</v>
      </c>
      <c r="K65" s="160">
        <v>1355400</v>
      </c>
      <c r="L65" s="161"/>
      <c r="M65" s="161"/>
      <c r="N65" s="161"/>
      <c r="O65" s="161"/>
      <c r="P65" s="161"/>
      <c r="Q65" s="161"/>
      <c r="R65" s="161"/>
      <c r="S65" s="161"/>
      <c r="T65" s="161"/>
      <c r="U65" s="170"/>
      <c r="V65" s="161"/>
      <c r="W65" s="160"/>
    </row>
    <row r="66" ht="20" customHeight="1" spans="1:23">
      <c r="A66" s="22" t="s">
        <v>275</v>
      </c>
      <c r="B66" s="22" t="s">
        <v>314</v>
      </c>
      <c r="C66" s="22" t="s">
        <v>313</v>
      </c>
      <c r="D66" s="154" t="s">
        <v>51</v>
      </c>
      <c r="E66" s="22">
        <v>2130705</v>
      </c>
      <c r="F66" s="22" t="s">
        <v>255</v>
      </c>
      <c r="G66" s="22">
        <v>30305</v>
      </c>
      <c r="H66" s="22" t="s">
        <v>256</v>
      </c>
      <c r="I66" s="160">
        <v>568800</v>
      </c>
      <c r="J66" s="161">
        <f t="shared" si="5"/>
        <v>568800</v>
      </c>
      <c r="K66" s="160">
        <v>568800</v>
      </c>
      <c r="L66" s="161"/>
      <c r="M66" s="161"/>
      <c r="N66" s="161"/>
      <c r="O66" s="161"/>
      <c r="P66" s="161"/>
      <c r="Q66" s="161"/>
      <c r="R66" s="161"/>
      <c r="S66" s="161"/>
      <c r="T66" s="161"/>
      <c r="U66" s="170"/>
      <c r="V66" s="161"/>
      <c r="W66" s="160"/>
    </row>
    <row r="67" ht="20" customHeight="1" spans="1:23">
      <c r="A67" s="22" t="s">
        <v>275</v>
      </c>
      <c r="B67" s="22" t="s">
        <v>314</v>
      </c>
      <c r="C67" s="22" t="s">
        <v>313</v>
      </c>
      <c r="D67" s="154" t="s">
        <v>51</v>
      </c>
      <c r="E67" s="22">
        <v>2130705</v>
      </c>
      <c r="F67" s="22" t="s">
        <v>255</v>
      </c>
      <c r="G67" s="22">
        <v>30305</v>
      </c>
      <c r="H67" s="22" t="s">
        <v>256</v>
      </c>
      <c r="I67" s="160">
        <v>150600</v>
      </c>
      <c r="J67" s="161">
        <f t="shared" si="5"/>
        <v>150600</v>
      </c>
      <c r="K67" s="160">
        <v>150600</v>
      </c>
      <c r="L67" s="161"/>
      <c r="M67" s="161"/>
      <c r="N67" s="161"/>
      <c r="O67" s="161"/>
      <c r="P67" s="161"/>
      <c r="Q67" s="161"/>
      <c r="R67" s="161"/>
      <c r="S67" s="161"/>
      <c r="T67" s="161"/>
      <c r="U67" s="170"/>
      <c r="V67" s="161"/>
      <c r="W67" s="160"/>
    </row>
    <row r="68" ht="20" customHeight="1" spans="1:23">
      <c r="A68" s="22" t="s">
        <v>275</v>
      </c>
      <c r="B68" s="22" t="s">
        <v>314</v>
      </c>
      <c r="C68" s="22" t="s">
        <v>313</v>
      </c>
      <c r="D68" s="154" t="s">
        <v>51</v>
      </c>
      <c r="E68" s="22">
        <v>2130705</v>
      </c>
      <c r="F68" s="22" t="s">
        <v>255</v>
      </c>
      <c r="G68" s="22">
        <v>30201</v>
      </c>
      <c r="H68" s="22" t="s">
        <v>207</v>
      </c>
      <c r="I68" s="160">
        <v>40000</v>
      </c>
      <c r="J68" s="161">
        <f t="shared" si="5"/>
        <v>40000</v>
      </c>
      <c r="K68" s="160">
        <v>40000</v>
      </c>
      <c r="L68" s="161"/>
      <c r="M68" s="161"/>
      <c r="N68" s="161"/>
      <c r="O68" s="161"/>
      <c r="P68" s="161"/>
      <c r="Q68" s="161"/>
      <c r="R68" s="161"/>
      <c r="S68" s="161"/>
      <c r="T68" s="161"/>
      <c r="U68" s="170"/>
      <c r="V68" s="161"/>
      <c r="W68" s="160"/>
    </row>
    <row r="69" ht="20" customHeight="1" spans="1:23">
      <c r="A69" s="22" t="s">
        <v>275</v>
      </c>
      <c r="B69" s="22" t="s">
        <v>314</v>
      </c>
      <c r="C69" s="22" t="s">
        <v>313</v>
      </c>
      <c r="D69" s="154" t="s">
        <v>51</v>
      </c>
      <c r="E69" s="22">
        <v>2130705</v>
      </c>
      <c r="F69" s="22" t="s">
        <v>255</v>
      </c>
      <c r="G69" s="22">
        <v>30305</v>
      </c>
      <c r="H69" s="22" t="s">
        <v>256</v>
      </c>
      <c r="I69" s="160">
        <v>444000</v>
      </c>
      <c r="J69" s="161">
        <f t="shared" si="5"/>
        <v>444000</v>
      </c>
      <c r="K69" s="160">
        <v>444000</v>
      </c>
      <c r="L69" s="161"/>
      <c r="M69" s="161"/>
      <c r="N69" s="161"/>
      <c r="O69" s="161"/>
      <c r="P69" s="161"/>
      <c r="Q69" s="161"/>
      <c r="R69" s="161"/>
      <c r="S69" s="161"/>
      <c r="T69" s="161"/>
      <c r="U69" s="170"/>
      <c r="V69" s="161"/>
      <c r="W69" s="160"/>
    </row>
    <row r="70" ht="20" customHeight="1" spans="1:23">
      <c r="A70" s="22" t="s">
        <v>275</v>
      </c>
      <c r="B70" s="22" t="s">
        <v>314</v>
      </c>
      <c r="C70" s="22" t="s">
        <v>313</v>
      </c>
      <c r="D70" s="154" t="s">
        <v>51</v>
      </c>
      <c r="E70" s="22">
        <v>2130705</v>
      </c>
      <c r="F70" s="22" t="s">
        <v>255</v>
      </c>
      <c r="G70" s="22">
        <v>30201</v>
      </c>
      <c r="H70" s="22" t="s">
        <v>207</v>
      </c>
      <c r="I70" s="160">
        <v>116000</v>
      </c>
      <c r="J70" s="161">
        <f t="shared" si="5"/>
        <v>116000</v>
      </c>
      <c r="K70" s="160">
        <v>116000</v>
      </c>
      <c r="L70" s="161"/>
      <c r="M70" s="161"/>
      <c r="N70" s="161"/>
      <c r="O70" s="161"/>
      <c r="P70" s="161"/>
      <c r="Q70" s="161"/>
      <c r="R70" s="161"/>
      <c r="S70" s="161"/>
      <c r="T70" s="161"/>
      <c r="U70" s="170"/>
      <c r="V70" s="161"/>
      <c r="W70" s="160"/>
    </row>
    <row r="71" s="141" customFormat="1" ht="20" customHeight="1" spans="1:23">
      <c r="A71" s="22"/>
      <c r="B71" s="22"/>
      <c r="C71" s="22" t="s">
        <v>315</v>
      </c>
      <c r="D71" s="154"/>
      <c r="E71" s="22"/>
      <c r="F71" s="22"/>
      <c r="G71" s="22"/>
      <c r="H71" s="22"/>
      <c r="I71" s="160">
        <v>67800</v>
      </c>
      <c r="J71" s="160">
        <v>67800</v>
      </c>
      <c r="K71" s="160">
        <v>67800</v>
      </c>
      <c r="L71" s="161"/>
      <c r="M71" s="161"/>
      <c r="N71" s="161"/>
      <c r="O71" s="161"/>
      <c r="P71" s="161"/>
      <c r="Q71" s="161"/>
      <c r="R71" s="161"/>
      <c r="S71" s="161"/>
      <c r="T71" s="161"/>
      <c r="U71" s="170"/>
      <c r="V71" s="161"/>
      <c r="W71" s="160"/>
    </row>
    <row r="72" ht="20" customHeight="1" spans="1:23">
      <c r="A72" s="22" t="s">
        <v>271</v>
      </c>
      <c r="B72" s="22" t="s">
        <v>316</v>
      </c>
      <c r="C72" s="22" t="s">
        <v>315</v>
      </c>
      <c r="D72" s="154" t="s">
        <v>51</v>
      </c>
      <c r="E72" s="22">
        <v>2130399</v>
      </c>
      <c r="F72" s="22" t="s">
        <v>317</v>
      </c>
      <c r="G72" s="22">
        <v>30305</v>
      </c>
      <c r="H72" s="22" t="s">
        <v>256</v>
      </c>
      <c r="I72" s="160">
        <v>67800</v>
      </c>
      <c r="J72" s="161">
        <f>K72+W72</f>
        <v>67800</v>
      </c>
      <c r="K72" s="160">
        <v>67800</v>
      </c>
      <c r="L72" s="161"/>
      <c r="M72" s="161"/>
      <c r="N72" s="161"/>
      <c r="O72" s="161"/>
      <c r="P72" s="161"/>
      <c r="Q72" s="161"/>
      <c r="R72" s="161"/>
      <c r="S72" s="161"/>
      <c r="T72" s="161"/>
      <c r="U72" s="170"/>
      <c r="V72" s="161"/>
      <c r="W72" s="160"/>
    </row>
    <row r="73" s="141" customFormat="1" ht="20" customHeight="1" spans="1:23">
      <c r="A73" s="22"/>
      <c r="B73" s="22"/>
      <c r="C73" s="22" t="s">
        <v>318</v>
      </c>
      <c r="D73" s="154"/>
      <c r="E73" s="22"/>
      <c r="F73" s="22"/>
      <c r="G73" s="22"/>
      <c r="H73" s="22"/>
      <c r="I73" s="160">
        <v>2000</v>
      </c>
      <c r="J73" s="160">
        <v>2000</v>
      </c>
      <c r="K73" s="160">
        <v>2000</v>
      </c>
      <c r="L73" s="161"/>
      <c r="M73" s="161"/>
      <c r="N73" s="161"/>
      <c r="O73" s="161"/>
      <c r="P73" s="161"/>
      <c r="Q73" s="161"/>
      <c r="R73" s="161"/>
      <c r="S73" s="161"/>
      <c r="T73" s="161"/>
      <c r="U73" s="170"/>
      <c r="V73" s="161"/>
      <c r="W73" s="160"/>
    </row>
    <row r="74" ht="20" customHeight="1" spans="1:23">
      <c r="A74" s="22" t="s">
        <v>271</v>
      </c>
      <c r="B74" s="22" t="s">
        <v>319</v>
      </c>
      <c r="C74" s="22" t="s">
        <v>318</v>
      </c>
      <c r="D74" s="154" t="s">
        <v>51</v>
      </c>
      <c r="E74" s="22">
        <v>2013299</v>
      </c>
      <c r="F74" s="22" t="s">
        <v>273</v>
      </c>
      <c r="G74" s="22">
        <v>30201</v>
      </c>
      <c r="H74" s="22" t="s">
        <v>207</v>
      </c>
      <c r="I74" s="160">
        <v>1400</v>
      </c>
      <c r="J74" s="161">
        <f>K74+W74</f>
        <v>1400</v>
      </c>
      <c r="K74" s="160">
        <v>1400</v>
      </c>
      <c r="L74" s="161"/>
      <c r="M74" s="161"/>
      <c r="N74" s="161"/>
      <c r="O74" s="161"/>
      <c r="P74" s="161"/>
      <c r="Q74" s="161"/>
      <c r="R74" s="161"/>
      <c r="S74" s="161"/>
      <c r="T74" s="161"/>
      <c r="U74" s="170"/>
      <c r="V74" s="161"/>
      <c r="W74" s="160"/>
    </row>
    <row r="75" ht="20" customHeight="1" spans="1:23">
      <c r="A75" s="22" t="s">
        <v>271</v>
      </c>
      <c r="B75" s="22" t="s">
        <v>319</v>
      </c>
      <c r="C75" s="22" t="s">
        <v>318</v>
      </c>
      <c r="D75" s="154" t="s">
        <v>51</v>
      </c>
      <c r="E75" s="22">
        <v>2013299</v>
      </c>
      <c r="F75" s="22" t="s">
        <v>273</v>
      </c>
      <c r="G75" s="22">
        <v>30216</v>
      </c>
      <c r="H75" s="22" t="s">
        <v>235</v>
      </c>
      <c r="I75" s="160">
        <v>600</v>
      </c>
      <c r="J75" s="161">
        <f>K75+W75</f>
        <v>600</v>
      </c>
      <c r="K75" s="160">
        <v>600</v>
      </c>
      <c r="L75" s="161"/>
      <c r="M75" s="161"/>
      <c r="N75" s="161"/>
      <c r="O75" s="161"/>
      <c r="P75" s="161"/>
      <c r="Q75" s="161"/>
      <c r="R75" s="161"/>
      <c r="S75" s="161"/>
      <c r="T75" s="161"/>
      <c r="U75" s="170"/>
      <c r="V75" s="161"/>
      <c r="W75" s="160"/>
    </row>
    <row r="76" s="141" customFormat="1" ht="20" customHeight="1" spans="1:23">
      <c r="A76" s="22"/>
      <c r="B76" s="22"/>
      <c r="C76" s="22" t="s">
        <v>320</v>
      </c>
      <c r="D76" s="154"/>
      <c r="E76" s="22"/>
      <c r="F76" s="22"/>
      <c r="G76" s="22"/>
      <c r="H76" s="22"/>
      <c r="I76" s="160">
        <v>10000</v>
      </c>
      <c r="J76" s="161"/>
      <c r="K76" s="160"/>
      <c r="L76" s="161"/>
      <c r="M76" s="161"/>
      <c r="N76" s="161"/>
      <c r="O76" s="161"/>
      <c r="P76" s="161"/>
      <c r="Q76" s="161"/>
      <c r="R76" s="161">
        <v>10000</v>
      </c>
      <c r="S76" s="161"/>
      <c r="T76" s="161"/>
      <c r="U76" s="170"/>
      <c r="V76" s="161"/>
      <c r="W76" s="160">
        <v>10000</v>
      </c>
    </row>
    <row r="77" ht="20" customHeight="1" spans="1:23">
      <c r="A77" s="22" t="s">
        <v>281</v>
      </c>
      <c r="B77" s="22" t="s">
        <v>321</v>
      </c>
      <c r="C77" s="22" t="s">
        <v>320</v>
      </c>
      <c r="D77" s="154" t="s">
        <v>51</v>
      </c>
      <c r="E77" s="22">
        <v>2159999</v>
      </c>
      <c r="F77" s="22" t="s">
        <v>123</v>
      </c>
      <c r="G77" s="22">
        <v>30216</v>
      </c>
      <c r="H77" s="22" t="s">
        <v>235</v>
      </c>
      <c r="I77" s="160">
        <v>6000</v>
      </c>
      <c r="J77" s="161"/>
      <c r="K77" s="160"/>
      <c r="L77" s="161"/>
      <c r="M77" s="161"/>
      <c r="N77" s="161"/>
      <c r="O77" s="161"/>
      <c r="P77" s="161"/>
      <c r="Q77" s="161"/>
      <c r="R77" s="161">
        <v>6000</v>
      </c>
      <c r="S77" s="161"/>
      <c r="T77" s="161"/>
      <c r="U77" s="170"/>
      <c r="V77" s="161"/>
      <c r="W77" s="160">
        <v>6000</v>
      </c>
    </row>
    <row r="78" ht="20" customHeight="1" spans="1:23">
      <c r="A78" s="22" t="s">
        <v>281</v>
      </c>
      <c r="B78" s="22" t="s">
        <v>321</v>
      </c>
      <c r="C78" s="22" t="s">
        <v>320</v>
      </c>
      <c r="D78" s="154" t="s">
        <v>51</v>
      </c>
      <c r="E78" s="22">
        <v>2159999</v>
      </c>
      <c r="F78" s="22" t="s">
        <v>123</v>
      </c>
      <c r="G78" s="22">
        <v>30299</v>
      </c>
      <c r="H78" s="22" t="s">
        <v>283</v>
      </c>
      <c r="I78" s="160">
        <v>4000</v>
      </c>
      <c r="J78" s="161"/>
      <c r="K78" s="160"/>
      <c r="L78" s="161"/>
      <c r="M78" s="161"/>
      <c r="N78" s="161"/>
      <c r="O78" s="161"/>
      <c r="P78" s="161"/>
      <c r="Q78" s="161"/>
      <c r="R78" s="161">
        <v>4000</v>
      </c>
      <c r="S78" s="161"/>
      <c r="T78" s="161"/>
      <c r="U78" s="170"/>
      <c r="V78" s="161"/>
      <c r="W78" s="160">
        <v>4000</v>
      </c>
    </row>
    <row r="79" s="141" customFormat="1" ht="20" customHeight="1" spans="1:23">
      <c r="A79" s="22"/>
      <c r="B79" s="22"/>
      <c r="C79" s="22" t="s">
        <v>322</v>
      </c>
      <c r="D79" s="154"/>
      <c r="E79" s="22"/>
      <c r="F79" s="22"/>
      <c r="G79" s="22"/>
      <c r="H79" s="22"/>
      <c r="I79" s="160">
        <v>2328400</v>
      </c>
      <c r="J79" s="161">
        <v>2328400</v>
      </c>
      <c r="K79" s="160">
        <v>2328400</v>
      </c>
      <c r="L79" s="161"/>
      <c r="M79" s="161"/>
      <c r="N79" s="161"/>
      <c r="O79" s="161"/>
      <c r="P79" s="161"/>
      <c r="Q79" s="161"/>
      <c r="R79" s="161"/>
      <c r="S79" s="161"/>
      <c r="T79" s="161"/>
      <c r="U79" s="170"/>
      <c r="V79" s="161"/>
      <c r="W79" s="160"/>
    </row>
    <row r="80" ht="20" customHeight="1" spans="1:23">
      <c r="A80" s="22" t="s">
        <v>275</v>
      </c>
      <c r="B80" s="22" t="s">
        <v>323</v>
      </c>
      <c r="C80" s="22" t="s">
        <v>322</v>
      </c>
      <c r="D80" s="154" t="s">
        <v>51</v>
      </c>
      <c r="E80" s="22">
        <v>2130705</v>
      </c>
      <c r="F80" s="22" t="s">
        <v>255</v>
      </c>
      <c r="G80" s="22">
        <v>30305</v>
      </c>
      <c r="H80" s="22" t="s">
        <v>256</v>
      </c>
      <c r="I80" s="160">
        <v>186000</v>
      </c>
      <c r="J80" s="161">
        <f t="shared" ref="J80:J90" si="6">K80+W80</f>
        <v>186000</v>
      </c>
      <c r="K80" s="160">
        <v>186000</v>
      </c>
      <c r="L80" s="161"/>
      <c r="M80" s="161"/>
      <c r="N80" s="161"/>
      <c r="O80" s="161"/>
      <c r="P80" s="161"/>
      <c r="Q80" s="161"/>
      <c r="R80" s="161"/>
      <c r="S80" s="161"/>
      <c r="T80" s="161"/>
      <c r="U80" s="170"/>
      <c r="V80" s="161"/>
      <c r="W80" s="160"/>
    </row>
    <row r="81" ht="20" customHeight="1" spans="1:23">
      <c r="A81" s="22" t="s">
        <v>275</v>
      </c>
      <c r="B81" s="22" t="s">
        <v>323</v>
      </c>
      <c r="C81" s="22" t="s">
        <v>322</v>
      </c>
      <c r="D81" s="154" t="s">
        <v>51</v>
      </c>
      <c r="E81" s="22">
        <v>2130705</v>
      </c>
      <c r="F81" s="22" t="s">
        <v>255</v>
      </c>
      <c r="G81" s="22">
        <v>30305</v>
      </c>
      <c r="H81" s="22" t="s">
        <v>256</v>
      </c>
      <c r="I81" s="160">
        <v>69000</v>
      </c>
      <c r="J81" s="161">
        <f t="shared" si="6"/>
        <v>69000</v>
      </c>
      <c r="K81" s="160">
        <v>69000</v>
      </c>
      <c r="L81" s="161"/>
      <c r="M81" s="161"/>
      <c r="N81" s="161"/>
      <c r="O81" s="161"/>
      <c r="P81" s="161"/>
      <c r="Q81" s="161"/>
      <c r="R81" s="161"/>
      <c r="S81" s="161"/>
      <c r="T81" s="161"/>
      <c r="U81" s="170"/>
      <c r="V81" s="161"/>
      <c r="W81" s="160"/>
    </row>
    <row r="82" ht="20" customHeight="1" spans="1:23">
      <c r="A82" s="22" t="s">
        <v>275</v>
      </c>
      <c r="B82" s="22" t="s">
        <v>323</v>
      </c>
      <c r="C82" s="22" t="s">
        <v>322</v>
      </c>
      <c r="D82" s="154" t="s">
        <v>51</v>
      </c>
      <c r="E82" s="22">
        <v>2130705</v>
      </c>
      <c r="F82" s="22" t="s">
        <v>255</v>
      </c>
      <c r="G82" s="22">
        <v>30305</v>
      </c>
      <c r="H82" s="22" t="s">
        <v>256</v>
      </c>
      <c r="I82" s="160">
        <v>40800</v>
      </c>
      <c r="J82" s="161">
        <f t="shared" si="6"/>
        <v>40800</v>
      </c>
      <c r="K82" s="160">
        <v>40800</v>
      </c>
      <c r="L82" s="161"/>
      <c r="M82" s="161"/>
      <c r="N82" s="161"/>
      <c r="O82" s="161"/>
      <c r="P82" s="161"/>
      <c r="Q82" s="161"/>
      <c r="R82" s="161"/>
      <c r="S82" s="161"/>
      <c r="T82" s="161"/>
      <c r="U82" s="170"/>
      <c r="V82" s="161"/>
      <c r="W82" s="160"/>
    </row>
    <row r="83" ht="20" customHeight="1" spans="1:23">
      <c r="A83" s="22" t="s">
        <v>275</v>
      </c>
      <c r="B83" s="22" t="s">
        <v>323</v>
      </c>
      <c r="C83" s="22" t="s">
        <v>322</v>
      </c>
      <c r="D83" s="154" t="s">
        <v>51</v>
      </c>
      <c r="E83" s="22">
        <v>2130705</v>
      </c>
      <c r="F83" s="22" t="s">
        <v>255</v>
      </c>
      <c r="G83" s="22">
        <v>30305</v>
      </c>
      <c r="H83" s="22" t="s">
        <v>256</v>
      </c>
      <c r="I83" s="160">
        <v>556800</v>
      </c>
      <c r="J83" s="161">
        <f t="shared" si="6"/>
        <v>556800</v>
      </c>
      <c r="K83" s="160">
        <v>556800</v>
      </c>
      <c r="L83" s="161"/>
      <c r="M83" s="161"/>
      <c r="N83" s="161"/>
      <c r="O83" s="161"/>
      <c r="P83" s="161"/>
      <c r="Q83" s="161"/>
      <c r="R83" s="161"/>
      <c r="S83" s="161"/>
      <c r="T83" s="161"/>
      <c r="U83" s="170"/>
      <c r="V83" s="161"/>
      <c r="W83" s="160"/>
    </row>
    <row r="84" ht="20" customHeight="1" spans="1:23">
      <c r="A84" s="22" t="s">
        <v>275</v>
      </c>
      <c r="B84" s="22" t="s">
        <v>323</v>
      </c>
      <c r="C84" s="22" t="s">
        <v>322</v>
      </c>
      <c r="D84" s="154" t="s">
        <v>51</v>
      </c>
      <c r="E84" s="22">
        <v>2130705</v>
      </c>
      <c r="F84" s="22" t="s">
        <v>255</v>
      </c>
      <c r="G84" s="22">
        <v>30305</v>
      </c>
      <c r="H84" s="22" t="s">
        <v>256</v>
      </c>
      <c r="I84" s="160">
        <v>322800</v>
      </c>
      <c r="J84" s="161">
        <f t="shared" si="6"/>
        <v>322800</v>
      </c>
      <c r="K84" s="160">
        <v>322800</v>
      </c>
      <c r="L84" s="161"/>
      <c r="M84" s="161"/>
      <c r="N84" s="161"/>
      <c r="O84" s="161"/>
      <c r="P84" s="161"/>
      <c r="Q84" s="161"/>
      <c r="R84" s="161"/>
      <c r="S84" s="161"/>
      <c r="T84" s="161"/>
      <c r="U84" s="170"/>
      <c r="V84" s="161"/>
      <c r="W84" s="160"/>
    </row>
    <row r="85" ht="20" customHeight="1" spans="1:23">
      <c r="A85" s="22" t="s">
        <v>275</v>
      </c>
      <c r="B85" s="22" t="s">
        <v>323</v>
      </c>
      <c r="C85" s="22" t="s">
        <v>322</v>
      </c>
      <c r="D85" s="154" t="s">
        <v>51</v>
      </c>
      <c r="E85" s="22">
        <v>2130705</v>
      </c>
      <c r="F85" s="22" t="s">
        <v>255</v>
      </c>
      <c r="G85" s="22">
        <v>30305</v>
      </c>
      <c r="H85" s="22" t="s">
        <v>256</v>
      </c>
      <c r="I85" s="160">
        <v>1041600</v>
      </c>
      <c r="J85" s="161">
        <f t="shared" si="6"/>
        <v>1041600</v>
      </c>
      <c r="K85" s="160">
        <v>1041600</v>
      </c>
      <c r="L85" s="161"/>
      <c r="M85" s="161"/>
      <c r="N85" s="161"/>
      <c r="O85" s="161"/>
      <c r="P85" s="161"/>
      <c r="Q85" s="161"/>
      <c r="R85" s="161"/>
      <c r="S85" s="161"/>
      <c r="T85" s="161"/>
      <c r="U85" s="170"/>
      <c r="V85" s="161"/>
      <c r="W85" s="160"/>
    </row>
    <row r="86" ht="20" customHeight="1" spans="1:23">
      <c r="A86" s="22" t="s">
        <v>275</v>
      </c>
      <c r="B86" s="22" t="s">
        <v>323</v>
      </c>
      <c r="C86" s="22" t="s">
        <v>322</v>
      </c>
      <c r="D86" s="154" t="s">
        <v>51</v>
      </c>
      <c r="E86" s="22">
        <v>2130705</v>
      </c>
      <c r="F86" s="22" t="s">
        <v>255</v>
      </c>
      <c r="G86" s="22">
        <v>30305</v>
      </c>
      <c r="H86" s="22" t="s">
        <v>256</v>
      </c>
      <c r="I86" s="160">
        <v>79000</v>
      </c>
      <c r="J86" s="161">
        <f t="shared" si="6"/>
        <v>79000</v>
      </c>
      <c r="K86" s="160">
        <v>79000</v>
      </c>
      <c r="L86" s="161"/>
      <c r="M86" s="161"/>
      <c r="N86" s="161"/>
      <c r="O86" s="161"/>
      <c r="P86" s="161"/>
      <c r="Q86" s="161"/>
      <c r="R86" s="161"/>
      <c r="S86" s="161"/>
      <c r="T86" s="161"/>
      <c r="U86" s="170"/>
      <c r="V86" s="161"/>
      <c r="W86" s="160"/>
    </row>
    <row r="87" ht="20" customHeight="1" spans="1:23">
      <c r="A87" s="22" t="s">
        <v>275</v>
      </c>
      <c r="B87" s="22" t="s">
        <v>323</v>
      </c>
      <c r="C87" s="22" t="s">
        <v>322</v>
      </c>
      <c r="D87" s="154" t="s">
        <v>51</v>
      </c>
      <c r="E87" s="22">
        <v>2130705</v>
      </c>
      <c r="F87" s="22" t="s">
        <v>255</v>
      </c>
      <c r="G87" s="22">
        <v>30305</v>
      </c>
      <c r="H87" s="22" t="s">
        <v>256</v>
      </c>
      <c r="I87" s="160">
        <v>32400</v>
      </c>
      <c r="J87" s="161">
        <f t="shared" si="6"/>
        <v>32400</v>
      </c>
      <c r="K87" s="160">
        <v>32400</v>
      </c>
      <c r="L87" s="161"/>
      <c r="M87" s="161"/>
      <c r="N87" s="161"/>
      <c r="O87" s="161"/>
      <c r="P87" s="161"/>
      <c r="Q87" s="161"/>
      <c r="R87" s="161"/>
      <c r="S87" s="161"/>
      <c r="T87" s="161"/>
      <c r="U87" s="170"/>
      <c r="V87" s="161"/>
      <c r="W87" s="160"/>
    </row>
    <row r="88" s="141" customFormat="1" ht="20" customHeight="1" spans="1:23">
      <c r="A88" s="22"/>
      <c r="B88" s="22"/>
      <c r="C88" s="22" t="s">
        <v>324</v>
      </c>
      <c r="D88" s="154"/>
      <c r="E88" s="22"/>
      <c r="F88" s="22"/>
      <c r="G88" s="22"/>
      <c r="H88" s="22"/>
      <c r="I88" s="160">
        <v>58000</v>
      </c>
      <c r="J88" s="161">
        <v>58000</v>
      </c>
      <c r="K88" s="160">
        <v>58000</v>
      </c>
      <c r="L88" s="161"/>
      <c r="M88" s="161"/>
      <c r="N88" s="161"/>
      <c r="O88" s="161"/>
      <c r="P88" s="161"/>
      <c r="Q88" s="161"/>
      <c r="R88" s="161"/>
      <c r="S88" s="161"/>
      <c r="T88" s="161"/>
      <c r="U88" s="170"/>
      <c r="V88" s="161"/>
      <c r="W88" s="160"/>
    </row>
    <row r="89" ht="20" customHeight="1" spans="1:23">
      <c r="A89" s="22" t="s">
        <v>281</v>
      </c>
      <c r="B89" s="22" t="s">
        <v>325</v>
      </c>
      <c r="C89" s="22" t="s">
        <v>324</v>
      </c>
      <c r="D89" s="154" t="s">
        <v>51</v>
      </c>
      <c r="E89" s="22">
        <v>2010108</v>
      </c>
      <c r="F89" s="22" t="s">
        <v>307</v>
      </c>
      <c r="G89" s="22">
        <v>30215</v>
      </c>
      <c r="H89" s="22" t="s">
        <v>302</v>
      </c>
      <c r="I89" s="160">
        <v>29040</v>
      </c>
      <c r="J89" s="161">
        <f>K89+W89</f>
        <v>29040</v>
      </c>
      <c r="K89" s="160">
        <v>29040</v>
      </c>
      <c r="L89" s="161"/>
      <c r="M89" s="161"/>
      <c r="N89" s="161"/>
      <c r="O89" s="161"/>
      <c r="P89" s="161"/>
      <c r="Q89" s="161"/>
      <c r="R89" s="161"/>
      <c r="S89" s="161"/>
      <c r="T89" s="161"/>
      <c r="U89" s="170"/>
      <c r="V89" s="161"/>
      <c r="W89" s="160"/>
    </row>
    <row r="90" ht="20" customHeight="1" spans="1:23">
      <c r="A90" s="22" t="s">
        <v>281</v>
      </c>
      <c r="B90" s="22" t="s">
        <v>325</v>
      </c>
      <c r="C90" s="22" t="s">
        <v>324</v>
      </c>
      <c r="D90" s="154" t="s">
        <v>51</v>
      </c>
      <c r="E90" s="22">
        <v>2010108</v>
      </c>
      <c r="F90" s="22" t="s">
        <v>307</v>
      </c>
      <c r="G90" s="22">
        <v>30216</v>
      </c>
      <c r="H90" s="22" t="s">
        <v>235</v>
      </c>
      <c r="I90" s="160">
        <v>13760</v>
      </c>
      <c r="J90" s="161">
        <f>K90+W90</f>
        <v>13760</v>
      </c>
      <c r="K90" s="160">
        <v>13760</v>
      </c>
      <c r="L90" s="161"/>
      <c r="M90" s="161"/>
      <c r="N90" s="161"/>
      <c r="O90" s="161"/>
      <c r="P90" s="161"/>
      <c r="Q90" s="161"/>
      <c r="R90" s="161"/>
      <c r="S90" s="161"/>
      <c r="T90" s="161"/>
      <c r="U90" s="170"/>
      <c r="V90" s="161"/>
      <c r="W90" s="160"/>
    </row>
    <row r="91" ht="20" customHeight="1" spans="1:23">
      <c r="A91" s="22" t="s">
        <v>281</v>
      </c>
      <c r="B91" s="22" t="s">
        <v>325</v>
      </c>
      <c r="C91" s="22" t="s">
        <v>324</v>
      </c>
      <c r="D91" s="154" t="s">
        <v>51</v>
      </c>
      <c r="E91" s="22">
        <v>2010108</v>
      </c>
      <c r="F91" s="22" t="s">
        <v>307</v>
      </c>
      <c r="G91" s="22">
        <v>30201</v>
      </c>
      <c r="H91" s="22" t="s">
        <v>207</v>
      </c>
      <c r="I91" s="160">
        <v>15200</v>
      </c>
      <c r="J91" s="161">
        <f>K91+W91</f>
        <v>15200</v>
      </c>
      <c r="K91" s="160">
        <v>15200</v>
      </c>
      <c r="L91" s="161"/>
      <c r="M91" s="161"/>
      <c r="N91" s="161"/>
      <c r="O91" s="161"/>
      <c r="P91" s="161"/>
      <c r="Q91" s="161"/>
      <c r="R91" s="161"/>
      <c r="S91" s="161"/>
      <c r="T91" s="161"/>
      <c r="U91" s="170"/>
      <c r="V91" s="161"/>
      <c r="W91" s="160"/>
    </row>
    <row r="92" s="141" customFormat="1" ht="20" customHeight="1" spans="1:23">
      <c r="A92" s="171"/>
      <c r="B92" s="171"/>
      <c r="C92" s="24" t="s">
        <v>326</v>
      </c>
      <c r="D92" s="154"/>
      <c r="E92" s="171"/>
      <c r="F92" s="171"/>
      <c r="G92" s="171"/>
      <c r="H92" s="171"/>
      <c r="I92" s="173">
        <v>94000</v>
      </c>
      <c r="J92" s="173">
        <v>94000</v>
      </c>
      <c r="K92" s="173">
        <v>94000</v>
      </c>
      <c r="L92" s="161"/>
      <c r="M92" s="161"/>
      <c r="N92" s="161"/>
      <c r="O92" s="161"/>
      <c r="P92" s="161"/>
      <c r="Q92" s="161"/>
      <c r="R92" s="161"/>
      <c r="S92" s="161"/>
      <c r="T92" s="161"/>
      <c r="U92" s="170"/>
      <c r="V92" s="161"/>
      <c r="W92" s="160"/>
    </row>
    <row r="93" ht="20" customHeight="1" spans="1:23">
      <c r="A93" s="172" t="s">
        <v>327</v>
      </c>
      <c r="B93" s="24" t="s">
        <v>328</v>
      </c>
      <c r="C93" s="24" t="s">
        <v>326</v>
      </c>
      <c r="D93" s="154" t="s">
        <v>51</v>
      </c>
      <c r="E93" s="24">
        <v>2010199</v>
      </c>
      <c r="F93" s="24" t="s">
        <v>310</v>
      </c>
      <c r="G93" s="24">
        <v>31005</v>
      </c>
      <c r="H93" s="24" t="s">
        <v>329</v>
      </c>
      <c r="I93" s="173">
        <v>94000</v>
      </c>
      <c r="J93" s="173">
        <v>94000</v>
      </c>
      <c r="K93" s="173">
        <v>94000</v>
      </c>
      <c r="L93" s="161"/>
      <c r="M93" s="161"/>
      <c r="N93" s="161"/>
      <c r="O93" s="161"/>
      <c r="P93" s="161"/>
      <c r="Q93" s="161"/>
      <c r="R93" s="161"/>
      <c r="S93" s="161"/>
      <c r="T93" s="161"/>
      <c r="U93" s="170"/>
      <c r="V93" s="161"/>
      <c r="W93" s="160"/>
    </row>
    <row r="94" s="141" customFormat="1" ht="20" customHeight="1" spans="1:23">
      <c r="A94" s="172"/>
      <c r="B94" s="24"/>
      <c r="C94" s="24" t="s">
        <v>330</v>
      </c>
      <c r="D94" s="154"/>
      <c r="E94" s="24"/>
      <c r="F94" s="24"/>
      <c r="G94" s="24"/>
      <c r="H94" s="24"/>
      <c r="I94" s="173">
        <v>2650</v>
      </c>
      <c r="J94" s="173">
        <v>2650</v>
      </c>
      <c r="K94" s="173">
        <v>2650</v>
      </c>
      <c r="L94" s="161"/>
      <c r="M94" s="161"/>
      <c r="N94" s="161"/>
      <c r="O94" s="161"/>
      <c r="P94" s="161"/>
      <c r="Q94" s="161"/>
      <c r="R94" s="161"/>
      <c r="S94" s="161"/>
      <c r="T94" s="161"/>
      <c r="U94" s="170"/>
      <c r="V94" s="161"/>
      <c r="W94" s="160"/>
    </row>
    <row r="95" ht="20" customHeight="1" spans="1:23">
      <c r="A95" s="172" t="s">
        <v>331</v>
      </c>
      <c r="B95" s="24" t="s">
        <v>332</v>
      </c>
      <c r="C95" s="24" t="s">
        <v>330</v>
      </c>
      <c r="D95" s="154" t="s">
        <v>51</v>
      </c>
      <c r="E95" s="24">
        <v>2013202</v>
      </c>
      <c r="F95" s="24" t="s">
        <v>333</v>
      </c>
      <c r="G95" s="24">
        <v>30305</v>
      </c>
      <c r="H95" s="24" t="s">
        <v>256</v>
      </c>
      <c r="I95" s="173">
        <v>2650</v>
      </c>
      <c r="J95" s="173">
        <v>2650</v>
      </c>
      <c r="K95" s="173">
        <v>2650</v>
      </c>
      <c r="L95" s="161"/>
      <c r="M95" s="161"/>
      <c r="N95" s="161"/>
      <c r="O95" s="161"/>
      <c r="P95" s="161"/>
      <c r="Q95" s="161"/>
      <c r="R95" s="161"/>
      <c r="S95" s="161"/>
      <c r="T95" s="161"/>
      <c r="U95" s="170"/>
      <c r="V95" s="161"/>
      <c r="W95" s="160"/>
    </row>
    <row r="96" s="141" customFormat="1" ht="20" customHeight="1" spans="1:23">
      <c r="A96" s="172"/>
      <c r="B96" s="24"/>
      <c r="C96" s="24" t="s">
        <v>322</v>
      </c>
      <c r="D96" s="154"/>
      <c r="E96" s="24"/>
      <c r="F96" s="24"/>
      <c r="G96" s="24"/>
      <c r="H96" s="24"/>
      <c r="I96" s="173">
        <v>9000</v>
      </c>
      <c r="J96" s="173">
        <v>9000</v>
      </c>
      <c r="K96" s="173">
        <v>9000</v>
      </c>
      <c r="L96" s="161"/>
      <c r="M96" s="161"/>
      <c r="N96" s="161"/>
      <c r="O96" s="161"/>
      <c r="P96" s="161"/>
      <c r="Q96" s="161"/>
      <c r="R96" s="161"/>
      <c r="S96" s="161"/>
      <c r="T96" s="161"/>
      <c r="U96" s="170"/>
      <c r="V96" s="161"/>
      <c r="W96" s="160"/>
    </row>
    <row r="97" ht="20" customHeight="1" spans="1:23">
      <c r="A97" s="172" t="s">
        <v>331</v>
      </c>
      <c r="B97" s="24" t="s">
        <v>323</v>
      </c>
      <c r="C97" s="24" t="s">
        <v>322</v>
      </c>
      <c r="D97" s="154" t="s">
        <v>51</v>
      </c>
      <c r="E97" s="24">
        <v>2109999</v>
      </c>
      <c r="F97" s="24" t="s">
        <v>100</v>
      </c>
      <c r="G97" s="24">
        <v>30305</v>
      </c>
      <c r="H97" s="24" t="s">
        <v>256</v>
      </c>
      <c r="I97" s="173">
        <v>1800</v>
      </c>
      <c r="J97" s="173">
        <v>1800</v>
      </c>
      <c r="K97" s="173">
        <v>1800</v>
      </c>
      <c r="L97" s="161"/>
      <c r="M97" s="161"/>
      <c r="N97" s="161"/>
      <c r="O97" s="161"/>
      <c r="P97" s="161"/>
      <c r="Q97" s="161"/>
      <c r="R97" s="161"/>
      <c r="S97" s="161"/>
      <c r="T97" s="161"/>
      <c r="U97" s="170"/>
      <c r="V97" s="161"/>
      <c r="W97" s="160"/>
    </row>
    <row r="98" ht="20" customHeight="1" spans="1:23">
      <c r="A98" s="172" t="s">
        <v>331</v>
      </c>
      <c r="B98" s="24" t="s">
        <v>323</v>
      </c>
      <c r="C98" s="24" t="s">
        <v>322</v>
      </c>
      <c r="D98" s="154" t="s">
        <v>51</v>
      </c>
      <c r="E98" s="24">
        <v>2109999</v>
      </c>
      <c r="F98" s="24" t="s">
        <v>100</v>
      </c>
      <c r="G98" s="24">
        <v>30305</v>
      </c>
      <c r="H98" s="24" t="s">
        <v>256</v>
      </c>
      <c r="I98" s="173">
        <v>7200</v>
      </c>
      <c r="J98" s="173">
        <v>7200</v>
      </c>
      <c r="K98" s="173">
        <v>7200</v>
      </c>
      <c r="L98" s="161"/>
      <c r="M98" s="161"/>
      <c r="N98" s="161"/>
      <c r="O98" s="161"/>
      <c r="P98" s="161"/>
      <c r="Q98" s="161"/>
      <c r="R98" s="161"/>
      <c r="S98" s="161"/>
      <c r="T98" s="161"/>
      <c r="U98" s="170"/>
      <c r="V98" s="161"/>
      <c r="W98" s="160"/>
    </row>
    <row r="99" s="141" customFormat="1" ht="20" customHeight="1" spans="1:23">
      <c r="A99" s="172"/>
      <c r="B99" s="24"/>
      <c r="C99" s="24" t="s">
        <v>334</v>
      </c>
      <c r="D99" s="154"/>
      <c r="E99" s="24"/>
      <c r="F99" s="24"/>
      <c r="G99" s="24"/>
      <c r="H99" s="24"/>
      <c r="I99" s="173">
        <v>9000</v>
      </c>
      <c r="J99" s="173">
        <v>9000</v>
      </c>
      <c r="K99" s="173">
        <v>9000</v>
      </c>
      <c r="L99" s="161"/>
      <c r="M99" s="161"/>
      <c r="N99" s="161"/>
      <c r="O99" s="161"/>
      <c r="P99" s="161"/>
      <c r="Q99" s="161"/>
      <c r="R99" s="161"/>
      <c r="S99" s="161"/>
      <c r="T99" s="161"/>
      <c r="U99" s="170"/>
      <c r="V99" s="161"/>
      <c r="W99" s="160"/>
    </row>
    <row r="100" ht="20" customHeight="1" spans="1:23">
      <c r="A100" s="172" t="s">
        <v>327</v>
      </c>
      <c r="B100" s="24" t="s">
        <v>335</v>
      </c>
      <c r="C100" s="24" t="s">
        <v>334</v>
      </c>
      <c r="D100" s="154" t="s">
        <v>51</v>
      </c>
      <c r="E100" s="24">
        <v>2081006</v>
      </c>
      <c r="F100" s="24" t="s">
        <v>336</v>
      </c>
      <c r="G100" s="24">
        <v>30226</v>
      </c>
      <c r="H100" s="24" t="s">
        <v>289</v>
      </c>
      <c r="I100" s="173">
        <v>1200</v>
      </c>
      <c r="J100" s="173">
        <v>1200</v>
      </c>
      <c r="K100" s="173">
        <v>1200</v>
      </c>
      <c r="L100" s="161"/>
      <c r="M100" s="161"/>
      <c r="N100" s="161"/>
      <c r="O100" s="161"/>
      <c r="P100" s="161"/>
      <c r="Q100" s="161"/>
      <c r="R100" s="161"/>
      <c r="S100" s="161"/>
      <c r="T100" s="161"/>
      <c r="U100" s="170"/>
      <c r="V100" s="161"/>
      <c r="W100" s="160"/>
    </row>
    <row r="101" ht="20" customHeight="1" spans="1:23">
      <c r="A101" s="172" t="s">
        <v>327</v>
      </c>
      <c r="B101" s="24" t="s">
        <v>335</v>
      </c>
      <c r="C101" s="24" t="s">
        <v>334</v>
      </c>
      <c r="D101" s="154" t="s">
        <v>51</v>
      </c>
      <c r="E101" s="24">
        <v>2081006</v>
      </c>
      <c r="F101" s="24" t="s">
        <v>336</v>
      </c>
      <c r="G101" s="24">
        <v>30226</v>
      </c>
      <c r="H101" s="24" t="s">
        <v>289</v>
      </c>
      <c r="I101" s="173">
        <v>7800</v>
      </c>
      <c r="J101" s="173">
        <v>7800</v>
      </c>
      <c r="K101" s="173">
        <v>7800</v>
      </c>
      <c r="L101" s="161"/>
      <c r="M101" s="161"/>
      <c r="N101" s="161"/>
      <c r="O101" s="161"/>
      <c r="P101" s="161"/>
      <c r="Q101" s="161"/>
      <c r="R101" s="161"/>
      <c r="S101" s="161"/>
      <c r="T101" s="161"/>
      <c r="U101" s="170"/>
      <c r="V101" s="161"/>
      <c r="W101" s="160"/>
    </row>
    <row r="102" s="141" customFormat="1" ht="20" customHeight="1" spans="1:23">
      <c r="A102" s="172"/>
      <c r="B102" s="24"/>
      <c r="C102" s="24" t="s">
        <v>337</v>
      </c>
      <c r="D102" s="154"/>
      <c r="E102" s="24"/>
      <c r="F102" s="24"/>
      <c r="G102" s="24"/>
      <c r="H102" s="24"/>
      <c r="I102" s="173">
        <v>499700</v>
      </c>
      <c r="J102" s="173">
        <v>499700</v>
      </c>
      <c r="K102" s="173">
        <v>499700</v>
      </c>
      <c r="L102" s="161"/>
      <c r="M102" s="161"/>
      <c r="N102" s="161"/>
      <c r="O102" s="161"/>
      <c r="P102" s="161"/>
      <c r="Q102" s="161"/>
      <c r="R102" s="161"/>
      <c r="S102" s="161"/>
      <c r="T102" s="161"/>
      <c r="U102" s="170"/>
      <c r="V102" s="161"/>
      <c r="W102" s="160"/>
    </row>
    <row r="103" ht="20" customHeight="1" spans="1:23">
      <c r="A103" s="172" t="s">
        <v>327</v>
      </c>
      <c r="B103" s="24" t="s">
        <v>338</v>
      </c>
      <c r="C103" s="24" t="s">
        <v>337</v>
      </c>
      <c r="D103" s="154" t="s">
        <v>51</v>
      </c>
      <c r="E103" s="24">
        <v>2140106</v>
      </c>
      <c r="F103" s="24" t="s">
        <v>339</v>
      </c>
      <c r="G103" s="24">
        <v>30226</v>
      </c>
      <c r="H103" s="24" t="s">
        <v>289</v>
      </c>
      <c r="I103" s="173">
        <v>499700</v>
      </c>
      <c r="J103" s="173">
        <v>499700</v>
      </c>
      <c r="K103" s="173">
        <v>499700</v>
      </c>
      <c r="L103" s="161"/>
      <c r="M103" s="161"/>
      <c r="N103" s="161"/>
      <c r="O103" s="161"/>
      <c r="P103" s="161"/>
      <c r="Q103" s="161"/>
      <c r="R103" s="161"/>
      <c r="S103" s="161"/>
      <c r="T103" s="161"/>
      <c r="U103" s="170"/>
      <c r="V103" s="161"/>
      <c r="W103" s="160"/>
    </row>
    <row r="104" s="141" customFormat="1" ht="20" customHeight="1" spans="1:23">
      <c r="A104" s="172"/>
      <c r="B104" s="24"/>
      <c r="C104" s="24" t="s">
        <v>340</v>
      </c>
      <c r="D104" s="154"/>
      <c r="E104" s="24"/>
      <c r="F104" s="24"/>
      <c r="G104" s="24"/>
      <c r="H104" s="24"/>
      <c r="I104" s="173">
        <v>20000</v>
      </c>
      <c r="J104" s="173">
        <v>20000</v>
      </c>
      <c r="K104" s="173">
        <v>20000</v>
      </c>
      <c r="L104" s="161"/>
      <c r="M104" s="161"/>
      <c r="N104" s="161"/>
      <c r="O104" s="161"/>
      <c r="P104" s="161"/>
      <c r="Q104" s="161"/>
      <c r="R104" s="161"/>
      <c r="S104" s="161"/>
      <c r="T104" s="161"/>
      <c r="U104" s="170"/>
      <c r="V104" s="161"/>
      <c r="W104" s="160"/>
    </row>
    <row r="105" ht="20" customHeight="1" spans="1:23">
      <c r="A105" s="172" t="s">
        <v>341</v>
      </c>
      <c r="B105" s="24" t="s">
        <v>342</v>
      </c>
      <c r="C105" s="24" t="s">
        <v>340</v>
      </c>
      <c r="D105" s="154" t="s">
        <v>51</v>
      </c>
      <c r="E105" s="24">
        <v>2130234</v>
      </c>
      <c r="F105" s="24" t="s">
        <v>343</v>
      </c>
      <c r="G105" s="24">
        <v>30216</v>
      </c>
      <c r="H105" s="24" t="s">
        <v>235</v>
      </c>
      <c r="I105" s="173">
        <v>10000</v>
      </c>
      <c r="J105" s="173">
        <v>10000</v>
      </c>
      <c r="K105" s="173">
        <v>10000</v>
      </c>
      <c r="L105" s="161"/>
      <c r="M105" s="161"/>
      <c r="N105" s="161"/>
      <c r="O105" s="161"/>
      <c r="P105" s="161"/>
      <c r="Q105" s="161"/>
      <c r="R105" s="161"/>
      <c r="S105" s="161"/>
      <c r="T105" s="161"/>
      <c r="U105" s="170"/>
      <c r="V105" s="161"/>
      <c r="W105" s="160"/>
    </row>
    <row r="106" ht="20" customHeight="1" spans="1:23">
      <c r="A106" s="172" t="s">
        <v>341</v>
      </c>
      <c r="B106" s="24" t="s">
        <v>342</v>
      </c>
      <c r="C106" s="24" t="s">
        <v>340</v>
      </c>
      <c r="D106" s="154" t="s">
        <v>51</v>
      </c>
      <c r="E106" s="24">
        <v>2130234</v>
      </c>
      <c r="F106" s="24" t="s">
        <v>343</v>
      </c>
      <c r="G106" s="24">
        <v>30227</v>
      </c>
      <c r="H106" s="24" t="s">
        <v>301</v>
      </c>
      <c r="I106" s="173">
        <v>10000</v>
      </c>
      <c r="J106" s="173">
        <v>10000</v>
      </c>
      <c r="K106" s="173">
        <v>10000</v>
      </c>
      <c r="L106" s="161"/>
      <c r="M106" s="161"/>
      <c r="N106" s="161"/>
      <c r="O106" s="161"/>
      <c r="P106" s="161"/>
      <c r="Q106" s="161"/>
      <c r="R106" s="161"/>
      <c r="S106" s="161"/>
      <c r="T106" s="161"/>
      <c r="U106" s="170"/>
      <c r="V106" s="161"/>
      <c r="W106" s="160"/>
    </row>
    <row r="107" s="141" customFormat="1" ht="20" customHeight="1" spans="1:23">
      <c r="A107" s="172"/>
      <c r="B107" s="24"/>
      <c r="C107" s="24" t="s">
        <v>344</v>
      </c>
      <c r="D107" s="154"/>
      <c r="E107" s="24"/>
      <c r="F107" s="24"/>
      <c r="G107" s="24"/>
      <c r="H107" s="24"/>
      <c r="I107" s="173">
        <v>30000</v>
      </c>
      <c r="J107" s="173">
        <v>30000</v>
      </c>
      <c r="K107" s="173">
        <v>30000</v>
      </c>
      <c r="L107" s="161"/>
      <c r="M107" s="161"/>
      <c r="N107" s="161"/>
      <c r="O107" s="161"/>
      <c r="P107" s="161"/>
      <c r="Q107" s="161"/>
      <c r="R107" s="161"/>
      <c r="S107" s="161"/>
      <c r="T107" s="161"/>
      <c r="U107" s="170"/>
      <c r="V107" s="161"/>
      <c r="W107" s="160"/>
    </row>
    <row r="108" ht="20" customHeight="1" spans="1:23">
      <c r="A108" s="172" t="s">
        <v>327</v>
      </c>
      <c r="B108" s="24" t="s">
        <v>345</v>
      </c>
      <c r="C108" s="24" t="s">
        <v>344</v>
      </c>
      <c r="D108" s="154" t="s">
        <v>51</v>
      </c>
      <c r="E108" s="24">
        <v>2129999</v>
      </c>
      <c r="F108" s="24" t="s">
        <v>105</v>
      </c>
      <c r="G108" s="24">
        <v>30218</v>
      </c>
      <c r="H108" s="24" t="s">
        <v>298</v>
      </c>
      <c r="I108" s="173">
        <v>30000</v>
      </c>
      <c r="J108" s="173">
        <v>30000</v>
      </c>
      <c r="K108" s="173">
        <v>30000</v>
      </c>
      <c r="L108" s="161"/>
      <c r="M108" s="161"/>
      <c r="N108" s="161"/>
      <c r="O108" s="161"/>
      <c r="P108" s="161"/>
      <c r="Q108" s="161"/>
      <c r="R108" s="161"/>
      <c r="S108" s="161"/>
      <c r="T108" s="161"/>
      <c r="U108" s="170"/>
      <c r="V108" s="161"/>
      <c r="W108" s="160"/>
    </row>
    <row r="109" s="141" customFormat="1" ht="20" customHeight="1" spans="1:23">
      <c r="A109" s="172"/>
      <c r="B109" s="24"/>
      <c r="C109" s="24" t="s">
        <v>346</v>
      </c>
      <c r="D109" s="154"/>
      <c r="E109" s="24"/>
      <c r="F109" s="24"/>
      <c r="G109" s="24"/>
      <c r="H109" s="24"/>
      <c r="I109" s="173">
        <v>30000</v>
      </c>
      <c r="J109" s="173">
        <v>30000</v>
      </c>
      <c r="K109" s="173">
        <v>30000</v>
      </c>
      <c r="L109" s="161"/>
      <c r="M109" s="161"/>
      <c r="N109" s="161"/>
      <c r="O109" s="161"/>
      <c r="P109" s="161"/>
      <c r="Q109" s="161"/>
      <c r="R109" s="161"/>
      <c r="S109" s="161"/>
      <c r="T109" s="161"/>
      <c r="U109" s="170"/>
      <c r="V109" s="161"/>
      <c r="W109" s="160"/>
    </row>
    <row r="110" ht="20" customHeight="1" spans="1:23">
      <c r="A110" s="172" t="s">
        <v>341</v>
      </c>
      <c r="B110" s="24" t="s">
        <v>347</v>
      </c>
      <c r="C110" s="24" t="s">
        <v>346</v>
      </c>
      <c r="D110" s="154" t="s">
        <v>51</v>
      </c>
      <c r="E110" s="24">
        <v>2249999</v>
      </c>
      <c r="F110" s="24" t="s">
        <v>134</v>
      </c>
      <c r="G110" s="24">
        <v>31005</v>
      </c>
      <c r="H110" s="24" t="s">
        <v>329</v>
      </c>
      <c r="I110" s="173">
        <v>30000</v>
      </c>
      <c r="J110" s="173">
        <v>30000</v>
      </c>
      <c r="K110" s="173">
        <v>30000</v>
      </c>
      <c r="L110" s="161"/>
      <c r="M110" s="161"/>
      <c r="N110" s="161"/>
      <c r="O110" s="161"/>
      <c r="P110" s="161"/>
      <c r="Q110" s="161"/>
      <c r="R110" s="161"/>
      <c r="S110" s="161"/>
      <c r="T110" s="161"/>
      <c r="U110" s="170"/>
      <c r="V110" s="161"/>
      <c r="W110" s="160"/>
    </row>
    <row r="111" s="141" customFormat="1" ht="20" customHeight="1" spans="1:23">
      <c r="A111" s="172"/>
      <c r="B111" s="24"/>
      <c r="C111" s="24" t="s">
        <v>348</v>
      </c>
      <c r="D111" s="154"/>
      <c r="E111" s="24"/>
      <c r="F111" s="24"/>
      <c r="G111" s="24"/>
      <c r="H111" s="24"/>
      <c r="I111" s="173">
        <v>20000</v>
      </c>
      <c r="J111" s="173">
        <v>20000</v>
      </c>
      <c r="K111" s="173">
        <v>20000</v>
      </c>
      <c r="L111" s="161"/>
      <c r="M111" s="161"/>
      <c r="N111" s="161"/>
      <c r="O111" s="161"/>
      <c r="P111" s="161"/>
      <c r="Q111" s="161"/>
      <c r="R111" s="161"/>
      <c r="S111" s="161"/>
      <c r="T111" s="161"/>
      <c r="U111" s="170"/>
      <c r="V111" s="161"/>
      <c r="W111" s="160"/>
    </row>
    <row r="112" ht="20" customHeight="1" spans="1:23">
      <c r="A112" s="172" t="s">
        <v>327</v>
      </c>
      <c r="B112" s="24" t="s">
        <v>349</v>
      </c>
      <c r="C112" s="24" t="s">
        <v>348</v>
      </c>
      <c r="D112" s="154" t="s">
        <v>51</v>
      </c>
      <c r="E112" s="24">
        <v>2130234</v>
      </c>
      <c r="F112" s="24" t="s">
        <v>343</v>
      </c>
      <c r="G112" s="24">
        <v>30216</v>
      </c>
      <c r="H112" s="24" t="s">
        <v>235</v>
      </c>
      <c r="I112" s="173">
        <v>18000</v>
      </c>
      <c r="J112" s="173">
        <v>18000</v>
      </c>
      <c r="K112" s="173">
        <v>18000</v>
      </c>
      <c r="L112" s="161"/>
      <c r="M112" s="161"/>
      <c r="N112" s="161"/>
      <c r="O112" s="161"/>
      <c r="P112" s="161"/>
      <c r="Q112" s="161"/>
      <c r="R112" s="161"/>
      <c r="S112" s="161"/>
      <c r="T112" s="161"/>
      <c r="U112" s="170"/>
      <c r="V112" s="161"/>
      <c r="W112" s="160"/>
    </row>
    <row r="113" ht="20" customHeight="1" spans="1:23">
      <c r="A113" s="172" t="s">
        <v>327</v>
      </c>
      <c r="B113" s="24" t="s">
        <v>349</v>
      </c>
      <c r="C113" s="24" t="s">
        <v>348</v>
      </c>
      <c r="D113" s="154" t="s">
        <v>51</v>
      </c>
      <c r="E113" s="24">
        <v>2130234</v>
      </c>
      <c r="F113" s="24" t="s">
        <v>343</v>
      </c>
      <c r="G113" s="24">
        <v>30299</v>
      </c>
      <c r="H113" s="24" t="s">
        <v>283</v>
      </c>
      <c r="I113" s="173">
        <v>2000</v>
      </c>
      <c r="J113" s="173">
        <v>2000</v>
      </c>
      <c r="K113" s="173">
        <v>2000</v>
      </c>
      <c r="L113" s="161"/>
      <c r="M113" s="161"/>
      <c r="N113" s="161"/>
      <c r="O113" s="161"/>
      <c r="P113" s="161"/>
      <c r="Q113" s="161"/>
      <c r="R113" s="161"/>
      <c r="S113" s="161"/>
      <c r="T113" s="161"/>
      <c r="U113" s="170"/>
      <c r="V113" s="161"/>
      <c r="W113" s="160"/>
    </row>
    <row r="114" s="141" customFormat="1" ht="20" customHeight="1" spans="1:23">
      <c r="A114" s="172"/>
      <c r="B114" s="24"/>
      <c r="C114" s="24" t="s">
        <v>350</v>
      </c>
      <c r="D114" s="154"/>
      <c r="E114" s="24"/>
      <c r="F114" s="24"/>
      <c r="G114" s="24"/>
      <c r="H114" s="24"/>
      <c r="I114" s="173">
        <v>420200</v>
      </c>
      <c r="J114" s="173">
        <v>420200</v>
      </c>
      <c r="K114" s="173">
        <v>420200</v>
      </c>
      <c r="L114" s="161"/>
      <c r="M114" s="161"/>
      <c r="N114" s="161"/>
      <c r="O114" s="161"/>
      <c r="P114" s="161"/>
      <c r="Q114" s="161"/>
      <c r="R114" s="161"/>
      <c r="S114" s="161"/>
      <c r="T114" s="161"/>
      <c r="U114" s="170"/>
      <c r="V114" s="161"/>
      <c r="W114" s="160"/>
    </row>
    <row r="115" ht="20" customHeight="1" spans="1:23">
      <c r="A115" s="172" t="s">
        <v>327</v>
      </c>
      <c r="B115" s="24" t="s">
        <v>351</v>
      </c>
      <c r="C115" s="24" t="s">
        <v>350</v>
      </c>
      <c r="D115" s="154" t="s">
        <v>51</v>
      </c>
      <c r="E115" s="24">
        <v>2130209</v>
      </c>
      <c r="F115" s="24" t="s">
        <v>352</v>
      </c>
      <c r="G115" s="24">
        <v>30299</v>
      </c>
      <c r="H115" s="24" t="s">
        <v>283</v>
      </c>
      <c r="I115" s="173">
        <v>5780</v>
      </c>
      <c r="J115" s="173">
        <v>5780</v>
      </c>
      <c r="K115" s="173">
        <v>5780</v>
      </c>
      <c r="L115" s="161"/>
      <c r="M115" s="161"/>
      <c r="N115" s="161"/>
      <c r="O115" s="161"/>
      <c r="P115" s="161"/>
      <c r="Q115" s="161"/>
      <c r="R115" s="161"/>
      <c r="S115" s="161"/>
      <c r="T115" s="161"/>
      <c r="U115" s="170"/>
      <c r="V115" s="161"/>
      <c r="W115" s="160"/>
    </row>
    <row r="116" ht="20" customHeight="1" spans="1:23">
      <c r="A116" s="172" t="s">
        <v>327</v>
      </c>
      <c r="B116" s="24" t="s">
        <v>351</v>
      </c>
      <c r="C116" s="24" t="s">
        <v>350</v>
      </c>
      <c r="D116" s="154" t="s">
        <v>51</v>
      </c>
      <c r="E116" s="24">
        <v>2130209</v>
      </c>
      <c r="F116" s="24" t="s">
        <v>352</v>
      </c>
      <c r="G116" s="24">
        <v>30216</v>
      </c>
      <c r="H116" s="24" t="s">
        <v>235</v>
      </c>
      <c r="I116" s="173">
        <v>26940</v>
      </c>
      <c r="J116" s="173">
        <v>26940</v>
      </c>
      <c r="K116" s="173">
        <v>26940</v>
      </c>
      <c r="L116" s="161"/>
      <c r="M116" s="161"/>
      <c r="N116" s="161"/>
      <c r="O116" s="161"/>
      <c r="P116" s="161"/>
      <c r="Q116" s="161"/>
      <c r="R116" s="161"/>
      <c r="S116" s="161"/>
      <c r="T116" s="161"/>
      <c r="U116" s="170"/>
      <c r="V116" s="161"/>
      <c r="W116" s="160"/>
    </row>
    <row r="117" ht="20" customHeight="1" spans="1:23">
      <c r="A117" s="172" t="s">
        <v>327</v>
      </c>
      <c r="B117" s="24" t="s">
        <v>351</v>
      </c>
      <c r="C117" s="24" t="s">
        <v>350</v>
      </c>
      <c r="D117" s="154" t="s">
        <v>51</v>
      </c>
      <c r="E117" s="24">
        <v>2130209</v>
      </c>
      <c r="F117" s="24" t="s">
        <v>352</v>
      </c>
      <c r="G117" s="24">
        <v>30226</v>
      </c>
      <c r="H117" s="24" t="s">
        <v>289</v>
      </c>
      <c r="I117" s="173">
        <v>387480</v>
      </c>
      <c r="J117" s="173">
        <v>387480</v>
      </c>
      <c r="K117" s="173">
        <v>387480</v>
      </c>
      <c r="L117" s="161"/>
      <c r="M117" s="161"/>
      <c r="N117" s="161"/>
      <c r="O117" s="161"/>
      <c r="P117" s="161"/>
      <c r="Q117" s="161"/>
      <c r="R117" s="161"/>
      <c r="S117" s="161"/>
      <c r="T117" s="161"/>
      <c r="U117" s="170"/>
      <c r="V117" s="161"/>
      <c r="W117" s="160"/>
    </row>
    <row r="118" s="141" customFormat="1" ht="20" customHeight="1" spans="1:23">
      <c r="A118" s="172"/>
      <c r="B118" s="24"/>
      <c r="C118" s="24" t="s">
        <v>353</v>
      </c>
      <c r="D118" s="154"/>
      <c r="E118" s="24"/>
      <c r="F118" s="24"/>
      <c r="G118" s="24"/>
      <c r="H118" s="24"/>
      <c r="I118" s="173">
        <v>40000</v>
      </c>
      <c r="J118" s="173">
        <v>40000</v>
      </c>
      <c r="K118" s="173">
        <v>40000</v>
      </c>
      <c r="L118" s="161"/>
      <c r="M118" s="161"/>
      <c r="N118" s="161"/>
      <c r="O118" s="161"/>
      <c r="P118" s="161"/>
      <c r="Q118" s="161"/>
      <c r="R118" s="161"/>
      <c r="S118" s="161"/>
      <c r="T118" s="161"/>
      <c r="U118" s="170"/>
      <c r="V118" s="161"/>
      <c r="W118" s="160"/>
    </row>
    <row r="119" ht="20" customHeight="1" spans="1:23">
      <c r="A119" s="172" t="s">
        <v>327</v>
      </c>
      <c r="B119" s="24" t="s">
        <v>354</v>
      </c>
      <c r="C119" s="24" t="s">
        <v>353</v>
      </c>
      <c r="D119" s="154" t="s">
        <v>51</v>
      </c>
      <c r="E119" s="24">
        <v>2240703</v>
      </c>
      <c r="F119" s="24" t="s">
        <v>355</v>
      </c>
      <c r="G119" s="24">
        <v>31005</v>
      </c>
      <c r="H119" s="24" t="s">
        <v>329</v>
      </c>
      <c r="I119" s="173">
        <v>40000</v>
      </c>
      <c r="J119" s="173">
        <v>40000</v>
      </c>
      <c r="K119" s="173">
        <v>40000</v>
      </c>
      <c r="L119" s="161"/>
      <c r="M119" s="161"/>
      <c r="N119" s="161"/>
      <c r="O119" s="161"/>
      <c r="P119" s="161"/>
      <c r="Q119" s="161"/>
      <c r="R119" s="161"/>
      <c r="S119" s="161"/>
      <c r="T119" s="161"/>
      <c r="U119" s="170"/>
      <c r="V119" s="161"/>
      <c r="W119" s="160"/>
    </row>
    <row r="120" s="141" customFormat="1" ht="20" customHeight="1" spans="1:23">
      <c r="A120" s="172"/>
      <c r="B120" s="24"/>
      <c r="C120" s="24" t="s">
        <v>356</v>
      </c>
      <c r="D120" s="154"/>
      <c r="E120" s="24"/>
      <c r="F120" s="24"/>
      <c r="G120" s="24"/>
      <c r="H120" s="24"/>
      <c r="I120" s="173">
        <v>140000</v>
      </c>
      <c r="J120" s="173">
        <v>140000</v>
      </c>
      <c r="K120" s="173">
        <v>140000</v>
      </c>
      <c r="L120" s="161"/>
      <c r="M120" s="161"/>
      <c r="N120" s="161"/>
      <c r="O120" s="161"/>
      <c r="P120" s="161"/>
      <c r="Q120" s="161"/>
      <c r="R120" s="161"/>
      <c r="S120" s="161"/>
      <c r="T120" s="161"/>
      <c r="U120" s="170"/>
      <c r="V120" s="161"/>
      <c r="W120" s="160"/>
    </row>
    <row r="121" ht="20" customHeight="1" spans="1:23">
      <c r="A121" s="172" t="s">
        <v>341</v>
      </c>
      <c r="B121" s="24" t="s">
        <v>357</v>
      </c>
      <c r="C121" s="24" t="s">
        <v>356</v>
      </c>
      <c r="D121" s="154" t="s">
        <v>51</v>
      </c>
      <c r="E121" s="24">
        <v>2130306</v>
      </c>
      <c r="F121" s="24" t="s">
        <v>358</v>
      </c>
      <c r="G121" s="24">
        <v>31005</v>
      </c>
      <c r="H121" s="24" t="s">
        <v>329</v>
      </c>
      <c r="I121" s="173">
        <v>140000</v>
      </c>
      <c r="J121" s="173">
        <v>140000</v>
      </c>
      <c r="K121" s="173">
        <v>140000</v>
      </c>
      <c r="L121" s="161"/>
      <c r="M121" s="161"/>
      <c r="N121" s="161"/>
      <c r="O121" s="161"/>
      <c r="P121" s="161"/>
      <c r="Q121" s="161"/>
      <c r="R121" s="161"/>
      <c r="S121" s="161"/>
      <c r="T121" s="161"/>
      <c r="U121" s="170"/>
      <c r="V121" s="161"/>
      <c r="W121" s="160"/>
    </row>
    <row r="122" s="141" customFormat="1" ht="20" customHeight="1" spans="1:23">
      <c r="A122" s="172"/>
      <c r="B122" s="24"/>
      <c r="C122" s="24" t="s">
        <v>359</v>
      </c>
      <c r="D122" s="154"/>
      <c r="E122" s="24"/>
      <c r="F122" s="24"/>
      <c r="G122" s="24"/>
      <c r="H122" s="24"/>
      <c r="I122" s="173">
        <v>150000</v>
      </c>
      <c r="J122" s="173">
        <v>150000</v>
      </c>
      <c r="K122" s="173">
        <v>150000</v>
      </c>
      <c r="L122" s="161"/>
      <c r="M122" s="161"/>
      <c r="N122" s="161"/>
      <c r="O122" s="161"/>
      <c r="P122" s="161"/>
      <c r="Q122" s="161"/>
      <c r="R122" s="161"/>
      <c r="S122" s="161"/>
      <c r="T122" s="161"/>
      <c r="U122" s="170"/>
      <c r="V122" s="161"/>
      <c r="W122" s="160"/>
    </row>
    <row r="123" ht="20" customHeight="1" spans="1:23">
      <c r="A123" s="172" t="s">
        <v>327</v>
      </c>
      <c r="B123" s="24" t="s">
        <v>360</v>
      </c>
      <c r="C123" s="24" t="s">
        <v>359</v>
      </c>
      <c r="D123" s="154" t="s">
        <v>51</v>
      </c>
      <c r="E123" s="24">
        <v>2130315</v>
      </c>
      <c r="F123" s="24" t="s">
        <v>361</v>
      </c>
      <c r="G123" s="24">
        <v>31005</v>
      </c>
      <c r="H123" s="24" t="s">
        <v>329</v>
      </c>
      <c r="I123" s="173">
        <v>150000</v>
      </c>
      <c r="J123" s="173">
        <v>150000</v>
      </c>
      <c r="K123" s="173">
        <v>150000</v>
      </c>
      <c r="L123" s="161"/>
      <c r="M123" s="161"/>
      <c r="N123" s="161"/>
      <c r="O123" s="161"/>
      <c r="P123" s="161"/>
      <c r="Q123" s="161"/>
      <c r="R123" s="161"/>
      <c r="S123" s="161"/>
      <c r="T123" s="161"/>
      <c r="U123" s="170"/>
      <c r="V123" s="161"/>
      <c r="W123" s="160"/>
    </row>
    <row r="124" s="141" customFormat="1" ht="20" customHeight="1" spans="1:23">
      <c r="A124" s="172"/>
      <c r="B124" s="24"/>
      <c r="C124" s="24" t="s">
        <v>362</v>
      </c>
      <c r="D124" s="154"/>
      <c r="E124" s="24"/>
      <c r="F124" s="24"/>
      <c r="G124" s="24"/>
      <c r="H124" s="24"/>
      <c r="I124" s="173">
        <v>200876.35</v>
      </c>
      <c r="J124" s="173"/>
      <c r="K124" s="173"/>
      <c r="L124" s="173">
        <v>200876.35</v>
      </c>
      <c r="M124" s="161"/>
      <c r="N124" s="161"/>
      <c r="O124" s="161"/>
      <c r="P124" s="161"/>
      <c r="Q124" s="161"/>
      <c r="R124" s="161"/>
      <c r="S124" s="161"/>
      <c r="T124" s="161"/>
      <c r="U124" s="170"/>
      <c r="V124" s="161"/>
      <c r="W124" s="160"/>
    </row>
    <row r="125" ht="20" customHeight="1" spans="1:23">
      <c r="A125" s="172" t="s">
        <v>327</v>
      </c>
      <c r="B125" s="24" t="s">
        <v>363</v>
      </c>
      <c r="C125" s="24" t="s">
        <v>362</v>
      </c>
      <c r="D125" s="154" t="s">
        <v>51</v>
      </c>
      <c r="E125" s="24">
        <v>2296099</v>
      </c>
      <c r="F125" s="24" t="s">
        <v>364</v>
      </c>
      <c r="G125" s="24">
        <v>31005</v>
      </c>
      <c r="H125" s="24" t="s">
        <v>329</v>
      </c>
      <c r="I125" s="173">
        <v>200876.35</v>
      </c>
      <c r="J125" s="173"/>
      <c r="K125" s="173"/>
      <c r="L125" s="173">
        <v>200876.35</v>
      </c>
      <c r="M125" s="161"/>
      <c r="N125" s="161"/>
      <c r="O125" s="161"/>
      <c r="P125" s="161"/>
      <c r="Q125" s="161"/>
      <c r="R125" s="161"/>
      <c r="S125" s="161"/>
      <c r="T125" s="161"/>
      <c r="U125" s="170"/>
      <c r="V125" s="161"/>
      <c r="W125" s="160"/>
    </row>
    <row r="126" s="141" customFormat="1" ht="20" customHeight="1" spans="1:23">
      <c r="A126" s="172"/>
      <c r="B126" s="24"/>
      <c r="C126" s="24" t="s">
        <v>365</v>
      </c>
      <c r="D126" s="154"/>
      <c r="E126" s="24"/>
      <c r="F126" s="24"/>
      <c r="G126" s="24"/>
      <c r="H126" s="24"/>
      <c r="I126" s="173">
        <v>150000</v>
      </c>
      <c r="J126" s="173"/>
      <c r="K126" s="173"/>
      <c r="L126" s="173">
        <v>150000</v>
      </c>
      <c r="M126" s="161"/>
      <c r="N126" s="161"/>
      <c r="O126" s="161"/>
      <c r="P126" s="161"/>
      <c r="Q126" s="161"/>
      <c r="R126" s="161"/>
      <c r="S126" s="161"/>
      <c r="T126" s="161"/>
      <c r="U126" s="170"/>
      <c r="V126" s="161"/>
      <c r="W126" s="160"/>
    </row>
    <row r="127" ht="20" customHeight="1" spans="1:23">
      <c r="A127" s="172" t="s">
        <v>327</v>
      </c>
      <c r="B127" s="24" t="s">
        <v>366</v>
      </c>
      <c r="C127" s="24" t="s">
        <v>365</v>
      </c>
      <c r="D127" s="154" t="s">
        <v>51</v>
      </c>
      <c r="E127" s="24">
        <v>2296099</v>
      </c>
      <c r="F127" s="24" t="s">
        <v>364</v>
      </c>
      <c r="G127" s="24">
        <v>31005</v>
      </c>
      <c r="H127" s="24" t="s">
        <v>329</v>
      </c>
      <c r="I127" s="173">
        <v>150000</v>
      </c>
      <c r="J127" s="173"/>
      <c r="K127" s="173"/>
      <c r="L127" s="173">
        <v>150000</v>
      </c>
      <c r="M127" s="161"/>
      <c r="N127" s="161"/>
      <c r="O127" s="161"/>
      <c r="P127" s="161"/>
      <c r="Q127" s="161"/>
      <c r="R127" s="161"/>
      <c r="S127" s="161"/>
      <c r="T127" s="161"/>
      <c r="U127" s="170"/>
      <c r="V127" s="161"/>
      <c r="W127" s="160"/>
    </row>
    <row r="128" s="141" customFormat="1" ht="20" customHeight="1" spans="1:23">
      <c r="A128" s="172"/>
      <c r="B128" s="24"/>
      <c r="C128" s="24" t="s">
        <v>367</v>
      </c>
      <c r="D128" s="154"/>
      <c r="E128" s="24"/>
      <c r="F128" s="24"/>
      <c r="G128" s="24"/>
      <c r="H128" s="24"/>
      <c r="I128" s="173">
        <v>300000</v>
      </c>
      <c r="J128" s="173"/>
      <c r="K128" s="173"/>
      <c r="L128" s="173">
        <v>300000</v>
      </c>
      <c r="M128" s="161"/>
      <c r="N128" s="161"/>
      <c r="O128" s="161"/>
      <c r="P128" s="161"/>
      <c r="Q128" s="161"/>
      <c r="R128" s="161"/>
      <c r="S128" s="161"/>
      <c r="T128" s="161"/>
      <c r="U128" s="170"/>
      <c r="V128" s="161"/>
      <c r="W128" s="160"/>
    </row>
    <row r="129" ht="20" customHeight="1" spans="1:23">
      <c r="A129" s="172" t="s">
        <v>341</v>
      </c>
      <c r="B129" s="24" t="s">
        <v>368</v>
      </c>
      <c r="C129" s="24" t="s">
        <v>367</v>
      </c>
      <c r="D129" s="154" t="s">
        <v>51</v>
      </c>
      <c r="E129" s="24">
        <v>2296099</v>
      </c>
      <c r="F129" s="24" t="s">
        <v>364</v>
      </c>
      <c r="G129" s="24">
        <v>31005</v>
      </c>
      <c r="H129" s="24" t="s">
        <v>329</v>
      </c>
      <c r="I129" s="173">
        <v>300000</v>
      </c>
      <c r="J129" s="173"/>
      <c r="K129" s="173"/>
      <c r="L129" s="173">
        <v>300000</v>
      </c>
      <c r="M129" s="161"/>
      <c r="N129" s="161"/>
      <c r="O129" s="161"/>
      <c r="P129" s="161"/>
      <c r="Q129" s="161"/>
      <c r="R129" s="161"/>
      <c r="S129" s="161"/>
      <c r="T129" s="161"/>
      <c r="U129" s="170"/>
      <c r="V129" s="161"/>
      <c r="W129" s="160"/>
    </row>
    <row r="130" s="141" customFormat="1" ht="20" customHeight="1" spans="1:23">
      <c r="A130" s="172"/>
      <c r="B130" s="24"/>
      <c r="C130" s="24" t="s">
        <v>369</v>
      </c>
      <c r="D130" s="154"/>
      <c r="E130" s="24"/>
      <c r="F130" s="24"/>
      <c r="G130" s="24"/>
      <c r="H130" s="24"/>
      <c r="I130" s="173">
        <v>300000</v>
      </c>
      <c r="J130" s="173"/>
      <c r="K130" s="173"/>
      <c r="L130" s="173">
        <v>300000</v>
      </c>
      <c r="M130" s="161"/>
      <c r="N130" s="161"/>
      <c r="O130" s="161"/>
      <c r="P130" s="161"/>
      <c r="Q130" s="161"/>
      <c r="R130" s="161"/>
      <c r="S130" s="161"/>
      <c r="T130" s="161"/>
      <c r="U130" s="170"/>
      <c r="V130" s="161"/>
      <c r="W130" s="160"/>
    </row>
    <row r="131" ht="20" customHeight="1" spans="1:23">
      <c r="A131" s="172" t="s">
        <v>327</v>
      </c>
      <c r="B131" s="24" t="s">
        <v>370</v>
      </c>
      <c r="C131" s="24" t="s">
        <v>369</v>
      </c>
      <c r="D131" s="154" t="s">
        <v>51</v>
      </c>
      <c r="E131" s="24">
        <v>2296099</v>
      </c>
      <c r="F131" s="24" t="s">
        <v>364</v>
      </c>
      <c r="G131" s="24">
        <v>31005</v>
      </c>
      <c r="H131" s="24" t="s">
        <v>329</v>
      </c>
      <c r="I131" s="173">
        <v>300000</v>
      </c>
      <c r="J131" s="173"/>
      <c r="K131" s="173"/>
      <c r="L131" s="173">
        <v>300000</v>
      </c>
      <c r="M131" s="161"/>
      <c r="N131" s="161"/>
      <c r="O131" s="161"/>
      <c r="P131" s="161"/>
      <c r="Q131" s="161"/>
      <c r="R131" s="161"/>
      <c r="S131" s="161"/>
      <c r="T131" s="161"/>
      <c r="U131" s="170"/>
      <c r="V131" s="161"/>
      <c r="W131" s="160"/>
    </row>
    <row r="132" s="141" customFormat="1" ht="20" customHeight="1" spans="1:23">
      <c r="A132" s="172"/>
      <c r="B132" s="24"/>
      <c r="C132" s="24" t="s">
        <v>371</v>
      </c>
      <c r="D132" s="154"/>
      <c r="E132" s="24"/>
      <c r="F132" s="24"/>
      <c r="G132" s="24"/>
      <c r="H132" s="24"/>
      <c r="I132" s="173">
        <v>200000</v>
      </c>
      <c r="J132" s="173"/>
      <c r="K132" s="173"/>
      <c r="L132" s="173">
        <v>200000</v>
      </c>
      <c r="M132" s="161"/>
      <c r="N132" s="161"/>
      <c r="O132" s="161"/>
      <c r="P132" s="161"/>
      <c r="Q132" s="161"/>
      <c r="R132" s="161"/>
      <c r="S132" s="161"/>
      <c r="T132" s="161"/>
      <c r="U132" s="170"/>
      <c r="V132" s="161"/>
      <c r="W132" s="160"/>
    </row>
    <row r="133" ht="20" customHeight="1" spans="1:23">
      <c r="A133" s="172" t="s">
        <v>327</v>
      </c>
      <c r="B133" s="24" t="s">
        <v>372</v>
      </c>
      <c r="C133" s="24" t="s">
        <v>371</v>
      </c>
      <c r="D133" s="154" t="s">
        <v>51</v>
      </c>
      <c r="E133" s="24">
        <v>2296099</v>
      </c>
      <c r="F133" s="24" t="s">
        <v>364</v>
      </c>
      <c r="G133" s="24">
        <v>31005</v>
      </c>
      <c r="H133" s="24" t="s">
        <v>329</v>
      </c>
      <c r="I133" s="173">
        <v>200000</v>
      </c>
      <c r="J133" s="173"/>
      <c r="K133" s="173"/>
      <c r="L133" s="173">
        <v>200000</v>
      </c>
      <c r="M133" s="161"/>
      <c r="N133" s="161"/>
      <c r="O133" s="161"/>
      <c r="P133" s="161"/>
      <c r="Q133" s="161"/>
      <c r="R133" s="161"/>
      <c r="S133" s="161"/>
      <c r="T133" s="161"/>
      <c r="U133" s="170"/>
      <c r="V133" s="161"/>
      <c r="W133" s="160"/>
    </row>
    <row r="134" s="141" customFormat="1" ht="20" customHeight="1" spans="1:23">
      <c r="A134" s="172"/>
      <c r="B134" s="24"/>
      <c r="C134" s="24" t="s">
        <v>373</v>
      </c>
      <c r="D134" s="154"/>
      <c r="E134" s="24"/>
      <c r="F134" s="24"/>
      <c r="G134" s="24"/>
      <c r="H134" s="24"/>
      <c r="I134" s="173">
        <v>135747.5</v>
      </c>
      <c r="J134" s="173">
        <v>135747.5</v>
      </c>
      <c r="K134" s="173">
        <v>135747.5</v>
      </c>
      <c r="L134" s="173"/>
      <c r="M134" s="161"/>
      <c r="N134" s="161"/>
      <c r="O134" s="161"/>
      <c r="P134" s="161"/>
      <c r="Q134" s="161"/>
      <c r="R134" s="161"/>
      <c r="S134" s="161"/>
      <c r="T134" s="161"/>
      <c r="U134" s="170"/>
      <c r="V134" s="161"/>
      <c r="W134" s="160"/>
    </row>
    <row r="135" ht="20" customHeight="1" spans="1:23">
      <c r="A135" s="172" t="s">
        <v>327</v>
      </c>
      <c r="B135" s="24" t="s">
        <v>374</v>
      </c>
      <c r="C135" s="24" t="s">
        <v>373</v>
      </c>
      <c r="D135" s="154" t="s">
        <v>51</v>
      </c>
      <c r="E135" s="24">
        <v>2010699</v>
      </c>
      <c r="F135" s="24" t="s">
        <v>375</v>
      </c>
      <c r="G135" s="24">
        <v>31002</v>
      </c>
      <c r="H135" s="24" t="s">
        <v>286</v>
      </c>
      <c r="I135" s="173">
        <v>3300</v>
      </c>
      <c r="J135" s="173">
        <v>3300</v>
      </c>
      <c r="K135" s="173">
        <v>3300</v>
      </c>
      <c r="L135" s="161"/>
      <c r="M135" s="161"/>
      <c r="N135" s="161"/>
      <c r="O135" s="161"/>
      <c r="P135" s="161"/>
      <c r="Q135" s="161"/>
      <c r="R135" s="161"/>
      <c r="S135" s="161"/>
      <c r="T135" s="161"/>
      <c r="U135" s="170"/>
      <c r="V135" s="161"/>
      <c r="W135" s="160"/>
    </row>
    <row r="136" ht="20" customHeight="1" spans="1:23">
      <c r="A136" s="172" t="s">
        <v>327</v>
      </c>
      <c r="B136" s="24" t="s">
        <v>374</v>
      </c>
      <c r="C136" s="24" t="s">
        <v>373</v>
      </c>
      <c r="D136" s="154" t="s">
        <v>51</v>
      </c>
      <c r="E136" s="24">
        <v>2010699</v>
      </c>
      <c r="F136" s="24" t="s">
        <v>375</v>
      </c>
      <c r="G136" s="24">
        <v>31002</v>
      </c>
      <c r="H136" s="24" t="s">
        <v>286</v>
      </c>
      <c r="I136" s="173">
        <v>18800</v>
      </c>
      <c r="J136" s="173">
        <v>18800</v>
      </c>
      <c r="K136" s="173">
        <v>18800</v>
      </c>
      <c r="L136" s="161"/>
      <c r="M136" s="161"/>
      <c r="N136" s="161"/>
      <c r="O136" s="161"/>
      <c r="P136" s="161"/>
      <c r="Q136" s="161"/>
      <c r="R136" s="161"/>
      <c r="S136" s="161"/>
      <c r="T136" s="161"/>
      <c r="U136" s="170"/>
      <c r="V136" s="161"/>
      <c r="W136" s="160"/>
    </row>
    <row r="137" ht="20" customHeight="1" spans="1:23">
      <c r="A137" s="172" t="s">
        <v>327</v>
      </c>
      <c r="B137" s="24" t="s">
        <v>374</v>
      </c>
      <c r="C137" s="24" t="s">
        <v>373</v>
      </c>
      <c r="D137" s="154" t="s">
        <v>51</v>
      </c>
      <c r="E137" s="24">
        <v>2010699</v>
      </c>
      <c r="F137" s="24" t="s">
        <v>375</v>
      </c>
      <c r="G137" s="24">
        <v>30213</v>
      </c>
      <c r="H137" s="24" t="s">
        <v>376</v>
      </c>
      <c r="I137" s="173">
        <v>65447.5</v>
      </c>
      <c r="J137" s="173">
        <v>65447.5</v>
      </c>
      <c r="K137" s="173">
        <v>65447.5</v>
      </c>
      <c r="L137" s="161"/>
      <c r="M137" s="161"/>
      <c r="N137" s="161"/>
      <c r="O137" s="161"/>
      <c r="P137" s="161"/>
      <c r="Q137" s="161"/>
      <c r="R137" s="161"/>
      <c r="S137" s="161"/>
      <c r="T137" s="161"/>
      <c r="U137" s="170"/>
      <c r="V137" s="161"/>
      <c r="W137" s="160"/>
    </row>
    <row r="138" ht="20" customHeight="1" spans="1:23">
      <c r="A138" s="172" t="s">
        <v>327</v>
      </c>
      <c r="B138" s="24" t="s">
        <v>374</v>
      </c>
      <c r="C138" s="24" t="s">
        <v>373</v>
      </c>
      <c r="D138" s="154" t="s">
        <v>51</v>
      </c>
      <c r="E138" s="24">
        <v>2010699</v>
      </c>
      <c r="F138" s="24" t="s">
        <v>375</v>
      </c>
      <c r="G138" s="24">
        <v>31002</v>
      </c>
      <c r="H138" s="24" t="s">
        <v>286</v>
      </c>
      <c r="I138" s="173">
        <v>15500</v>
      </c>
      <c r="J138" s="173">
        <v>15500</v>
      </c>
      <c r="K138" s="173">
        <v>15500</v>
      </c>
      <c r="L138" s="161"/>
      <c r="M138" s="161"/>
      <c r="N138" s="161"/>
      <c r="O138" s="161"/>
      <c r="P138" s="161"/>
      <c r="Q138" s="161"/>
      <c r="R138" s="161"/>
      <c r="S138" s="161"/>
      <c r="T138" s="161"/>
      <c r="U138" s="170"/>
      <c r="V138" s="161"/>
      <c r="W138" s="160"/>
    </row>
    <row r="139" ht="20" customHeight="1" spans="1:23">
      <c r="A139" s="172" t="s">
        <v>327</v>
      </c>
      <c r="B139" s="24" t="s">
        <v>374</v>
      </c>
      <c r="C139" s="24" t="s">
        <v>373</v>
      </c>
      <c r="D139" s="154" t="s">
        <v>51</v>
      </c>
      <c r="E139" s="24">
        <v>2010699</v>
      </c>
      <c r="F139" s="24" t="s">
        <v>375</v>
      </c>
      <c r="G139" s="24">
        <v>30213</v>
      </c>
      <c r="H139" s="24" t="s">
        <v>376</v>
      </c>
      <c r="I139" s="173">
        <v>30900</v>
      </c>
      <c r="J139" s="173">
        <v>30900</v>
      </c>
      <c r="K139" s="173">
        <v>30900</v>
      </c>
      <c r="L139" s="161"/>
      <c r="M139" s="161"/>
      <c r="N139" s="161"/>
      <c r="O139" s="161"/>
      <c r="P139" s="161"/>
      <c r="Q139" s="161"/>
      <c r="R139" s="161"/>
      <c r="S139" s="161"/>
      <c r="T139" s="161"/>
      <c r="U139" s="170"/>
      <c r="V139" s="161"/>
      <c r="W139" s="160"/>
    </row>
    <row r="140" ht="20" customHeight="1" spans="1:23">
      <c r="A140" s="172" t="s">
        <v>327</v>
      </c>
      <c r="B140" s="24" t="s">
        <v>374</v>
      </c>
      <c r="C140" s="24" t="s">
        <v>373</v>
      </c>
      <c r="D140" s="154" t="s">
        <v>51</v>
      </c>
      <c r="E140" s="24">
        <v>2010699</v>
      </c>
      <c r="F140" s="24" t="s">
        <v>375</v>
      </c>
      <c r="G140" s="24">
        <v>31002</v>
      </c>
      <c r="H140" s="24" t="s">
        <v>286</v>
      </c>
      <c r="I140" s="173">
        <v>1800</v>
      </c>
      <c r="J140" s="173">
        <v>1800</v>
      </c>
      <c r="K140" s="173">
        <v>1800</v>
      </c>
      <c r="L140" s="161"/>
      <c r="M140" s="161"/>
      <c r="N140" s="161"/>
      <c r="O140" s="161"/>
      <c r="P140" s="161"/>
      <c r="Q140" s="161"/>
      <c r="R140" s="161"/>
      <c r="S140" s="161"/>
      <c r="T140" s="161"/>
      <c r="U140" s="170"/>
      <c r="V140" s="161"/>
      <c r="W140" s="160"/>
    </row>
    <row r="141" s="141" customFormat="1" ht="20" customHeight="1" spans="1:23">
      <c r="A141" s="172"/>
      <c r="B141" s="24"/>
      <c r="C141" s="25" t="s">
        <v>377</v>
      </c>
      <c r="D141" s="154"/>
      <c r="E141" s="24"/>
      <c r="F141" s="24"/>
      <c r="G141" s="24"/>
      <c r="H141" s="24"/>
      <c r="I141" s="177">
        <v>20000</v>
      </c>
      <c r="J141" s="177">
        <v>20000</v>
      </c>
      <c r="K141" s="177">
        <v>20000</v>
      </c>
      <c r="L141" s="161"/>
      <c r="M141" s="161"/>
      <c r="N141" s="161"/>
      <c r="O141" s="161"/>
      <c r="P141" s="161"/>
      <c r="Q141" s="161"/>
      <c r="R141" s="161"/>
      <c r="S141" s="161"/>
      <c r="T141" s="161"/>
      <c r="U141" s="170"/>
      <c r="V141" s="161"/>
      <c r="W141" s="160"/>
    </row>
    <row r="142" ht="20" customHeight="1" spans="1:23">
      <c r="A142" s="172" t="s">
        <v>327</v>
      </c>
      <c r="B142" s="25" t="s">
        <v>378</v>
      </c>
      <c r="C142" s="25" t="s">
        <v>377</v>
      </c>
      <c r="D142" s="154" t="s">
        <v>51</v>
      </c>
      <c r="E142" s="25">
        <v>2130122</v>
      </c>
      <c r="F142" s="25" t="s">
        <v>379</v>
      </c>
      <c r="G142" s="24">
        <v>30299</v>
      </c>
      <c r="H142" s="24" t="s">
        <v>283</v>
      </c>
      <c r="I142" s="177">
        <v>20000</v>
      </c>
      <c r="J142" s="177">
        <v>20000</v>
      </c>
      <c r="K142" s="177">
        <v>20000</v>
      </c>
      <c r="L142" s="161"/>
      <c r="M142" s="161"/>
      <c r="N142" s="161"/>
      <c r="O142" s="161"/>
      <c r="P142" s="161"/>
      <c r="Q142" s="161"/>
      <c r="R142" s="161"/>
      <c r="S142" s="161"/>
      <c r="T142" s="161"/>
      <c r="U142" s="170"/>
      <c r="V142" s="161"/>
      <c r="W142" s="160"/>
    </row>
    <row r="143" ht="20" customHeight="1" spans="1:23">
      <c r="A143" s="174" t="s">
        <v>138</v>
      </c>
      <c r="B143" s="175"/>
      <c r="C143" s="175"/>
      <c r="D143" s="175"/>
      <c r="E143" s="175"/>
      <c r="F143" s="175"/>
      <c r="G143" s="175"/>
      <c r="H143" s="176"/>
      <c r="I143" s="161">
        <v>10257016.06</v>
      </c>
      <c r="J143" s="161">
        <v>10257016.06</v>
      </c>
      <c r="K143" s="161">
        <v>10175684.85</v>
      </c>
      <c r="L143" s="161"/>
      <c r="M143" s="161"/>
      <c r="N143" s="161"/>
      <c r="O143" s="161"/>
      <c r="P143" s="161"/>
      <c r="Q143" s="161"/>
      <c r="R143" s="161">
        <v>81331.21</v>
      </c>
      <c r="S143" s="161"/>
      <c r="T143" s="161"/>
      <c r="U143" s="170"/>
      <c r="V143" s="161"/>
      <c r="W143" s="161">
        <v>81331.21</v>
      </c>
    </row>
  </sheetData>
  <autoFilter ref="A8:W143">
    <extLst/>
  </autoFilter>
  <mergeCells count="28">
    <mergeCell ref="A3:W3"/>
    <mergeCell ref="A4:I4"/>
    <mergeCell ref="J5:M5"/>
    <mergeCell ref="N5:P5"/>
    <mergeCell ref="R5:W5"/>
    <mergeCell ref="J6:K6"/>
    <mergeCell ref="A143:H14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111"/>
  <sheetViews>
    <sheetView showZeros="0" workbookViewId="0">
      <pane ySplit="1" topLeftCell="A92" activePane="bottomLeft" state="frozen"/>
      <selection/>
      <selection pane="bottomLeft" activeCell="H111" sqref="H111"/>
    </sheetView>
  </sheetViews>
  <sheetFormatPr defaultColWidth="9.10833333333333" defaultRowHeight="11.95" customHeight="1"/>
  <cols>
    <col min="1" max="1" width="34.2166666666667" customWidth="1"/>
    <col min="2" max="2" width="97.1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31.5" customWidth="1"/>
  </cols>
  <sheetData>
    <row r="1" customHeight="1" spans="1:10">
      <c r="A1" s="1"/>
      <c r="B1" s="1"/>
      <c r="C1" s="1"/>
      <c r="D1" s="1"/>
      <c r="E1" s="1"/>
      <c r="F1" s="1"/>
      <c r="G1" s="1"/>
      <c r="H1" s="1"/>
      <c r="I1" s="1"/>
      <c r="J1" s="1"/>
    </row>
    <row r="2" customHeight="1" spans="10:10">
      <c r="J2" s="60" t="s">
        <v>380</v>
      </c>
    </row>
    <row r="3" ht="28.5" customHeight="1" spans="1:10">
      <c r="A3" s="51" t="s">
        <v>381</v>
      </c>
      <c r="B3" s="29"/>
      <c r="C3" s="29"/>
      <c r="D3" s="29"/>
      <c r="E3" s="29"/>
      <c r="F3" s="52"/>
      <c r="G3" s="29"/>
      <c r="H3" s="52"/>
      <c r="I3" s="52"/>
      <c r="J3" s="29"/>
    </row>
    <row r="4" ht="15.05" customHeight="1" spans="1:1">
      <c r="A4" s="5" t="str">
        <f>'部门财务收支预算总表01-1'!A4</f>
        <v>单位名称：新平彝族傣族自治县平掌乡人民政府</v>
      </c>
    </row>
    <row r="5" ht="14.25" customHeight="1" spans="1:10">
      <c r="A5" s="53" t="s">
        <v>382</v>
      </c>
      <c r="B5" s="53" t="s">
        <v>383</v>
      </c>
      <c r="C5" s="53" t="s">
        <v>384</v>
      </c>
      <c r="D5" s="53" t="s">
        <v>385</v>
      </c>
      <c r="E5" s="53" t="s">
        <v>386</v>
      </c>
      <c r="F5" s="54" t="s">
        <v>387</v>
      </c>
      <c r="G5" s="53" t="s">
        <v>388</v>
      </c>
      <c r="H5" s="54" t="s">
        <v>389</v>
      </c>
      <c r="I5" s="54" t="s">
        <v>390</v>
      </c>
      <c r="J5" s="53" t="s">
        <v>391</v>
      </c>
    </row>
    <row r="6" ht="14.25" customHeight="1" spans="1:10">
      <c r="A6" s="53">
        <v>1</v>
      </c>
      <c r="B6" s="53">
        <v>2</v>
      </c>
      <c r="C6" s="53">
        <v>3</v>
      </c>
      <c r="D6" s="53">
        <v>4</v>
      </c>
      <c r="E6" s="53">
        <v>5</v>
      </c>
      <c r="F6" s="54">
        <v>6</v>
      </c>
      <c r="G6" s="53">
        <v>7</v>
      </c>
      <c r="H6" s="54">
        <v>8</v>
      </c>
      <c r="I6" s="54">
        <v>9</v>
      </c>
      <c r="J6" s="53">
        <v>10</v>
      </c>
    </row>
    <row r="7" ht="15.05" customHeight="1" spans="1:10">
      <c r="A7" s="104" t="s">
        <v>51</v>
      </c>
      <c r="B7" s="104"/>
      <c r="C7" s="100"/>
      <c r="D7" s="105"/>
      <c r="E7" s="105"/>
      <c r="F7" s="105"/>
      <c r="G7" s="105"/>
      <c r="H7" s="105"/>
      <c r="I7" s="105"/>
      <c r="J7" s="105"/>
    </row>
    <row r="8" ht="26" customHeight="1" spans="1:10">
      <c r="A8" s="131" t="s">
        <v>270</v>
      </c>
      <c r="B8" s="132" t="s">
        <v>392</v>
      </c>
      <c r="C8" s="104" t="s">
        <v>393</v>
      </c>
      <c r="D8" s="133" t="s">
        <v>394</v>
      </c>
      <c r="E8" s="134" t="s">
        <v>395</v>
      </c>
      <c r="F8" s="108" t="s">
        <v>396</v>
      </c>
      <c r="G8" s="106" t="s">
        <v>397</v>
      </c>
      <c r="H8" s="108" t="s">
        <v>398</v>
      </c>
      <c r="I8" s="108" t="s">
        <v>399</v>
      </c>
      <c r="J8" s="134" t="s">
        <v>400</v>
      </c>
    </row>
    <row r="9" ht="26" customHeight="1" spans="1:10">
      <c r="A9" s="135"/>
      <c r="B9" s="136"/>
      <c r="C9" s="104" t="s">
        <v>393</v>
      </c>
      <c r="D9" s="133" t="s">
        <v>401</v>
      </c>
      <c r="E9" s="134" t="s">
        <v>402</v>
      </c>
      <c r="F9" s="108" t="s">
        <v>396</v>
      </c>
      <c r="G9" s="106" t="s">
        <v>403</v>
      </c>
      <c r="H9" s="108" t="s">
        <v>404</v>
      </c>
      <c r="I9" s="108" t="s">
        <v>399</v>
      </c>
      <c r="J9" s="134" t="s">
        <v>405</v>
      </c>
    </row>
    <row r="10" ht="26" customHeight="1" spans="1:10">
      <c r="A10" s="135"/>
      <c r="B10" s="136"/>
      <c r="C10" s="104" t="s">
        <v>393</v>
      </c>
      <c r="D10" s="133" t="s">
        <v>406</v>
      </c>
      <c r="E10" s="134" t="s">
        <v>407</v>
      </c>
      <c r="F10" s="108" t="s">
        <v>396</v>
      </c>
      <c r="G10" s="106" t="s">
        <v>403</v>
      </c>
      <c r="H10" s="108" t="s">
        <v>404</v>
      </c>
      <c r="I10" s="108" t="s">
        <v>399</v>
      </c>
      <c r="J10" s="134" t="s">
        <v>408</v>
      </c>
    </row>
    <row r="11" ht="26" customHeight="1" spans="1:10">
      <c r="A11" s="135"/>
      <c r="B11" s="136"/>
      <c r="C11" s="104" t="s">
        <v>409</v>
      </c>
      <c r="D11" s="133" t="s">
        <v>410</v>
      </c>
      <c r="E11" s="134" t="s">
        <v>411</v>
      </c>
      <c r="F11" s="108" t="s">
        <v>396</v>
      </c>
      <c r="G11" s="106" t="s">
        <v>412</v>
      </c>
      <c r="H11" s="108" t="s">
        <v>404</v>
      </c>
      <c r="I11" s="108" t="s">
        <v>413</v>
      </c>
      <c r="J11" s="134" t="s">
        <v>414</v>
      </c>
    </row>
    <row r="12" ht="26" customHeight="1" spans="1:10">
      <c r="A12" s="137"/>
      <c r="B12" s="138"/>
      <c r="C12" s="104" t="s">
        <v>415</v>
      </c>
      <c r="D12" s="133" t="s">
        <v>416</v>
      </c>
      <c r="E12" s="134" t="s">
        <v>417</v>
      </c>
      <c r="F12" s="108" t="s">
        <v>418</v>
      </c>
      <c r="G12" s="106" t="s">
        <v>419</v>
      </c>
      <c r="H12" s="108" t="s">
        <v>404</v>
      </c>
      <c r="I12" s="108" t="s">
        <v>399</v>
      </c>
      <c r="J12" s="134" t="s">
        <v>420</v>
      </c>
    </row>
    <row r="13" ht="37" customHeight="1" spans="1:10">
      <c r="A13" s="139" t="s">
        <v>274</v>
      </c>
      <c r="B13" s="132" t="s">
        <v>421</v>
      </c>
      <c r="C13" s="104" t="s">
        <v>393</v>
      </c>
      <c r="D13" s="133" t="s">
        <v>394</v>
      </c>
      <c r="E13" s="134" t="s">
        <v>422</v>
      </c>
      <c r="F13" s="108" t="s">
        <v>396</v>
      </c>
      <c r="G13" s="106" t="s">
        <v>158</v>
      </c>
      <c r="H13" s="108">
        <v>2771173.85</v>
      </c>
      <c r="I13" s="108" t="s">
        <v>399</v>
      </c>
      <c r="J13" s="134" t="s">
        <v>423</v>
      </c>
    </row>
    <row r="14" ht="37" customHeight="1" spans="1:10">
      <c r="A14" s="139"/>
      <c r="B14" s="136"/>
      <c r="C14" s="104" t="s">
        <v>393</v>
      </c>
      <c r="D14" s="133" t="s">
        <v>401</v>
      </c>
      <c r="E14" s="134" t="s">
        <v>424</v>
      </c>
      <c r="F14" s="108" t="s">
        <v>396</v>
      </c>
      <c r="G14" s="106" t="s">
        <v>403</v>
      </c>
      <c r="H14" s="140"/>
      <c r="I14" s="108" t="s">
        <v>399</v>
      </c>
      <c r="J14" s="134" t="s">
        <v>425</v>
      </c>
    </row>
    <row r="15" ht="37" customHeight="1" spans="1:10">
      <c r="A15" s="139"/>
      <c r="B15" s="136"/>
      <c r="C15" s="104" t="s">
        <v>393</v>
      </c>
      <c r="D15" s="133" t="s">
        <v>406</v>
      </c>
      <c r="E15" s="134" t="s">
        <v>426</v>
      </c>
      <c r="F15" s="108" t="s">
        <v>396</v>
      </c>
      <c r="G15" s="106" t="s">
        <v>427</v>
      </c>
      <c r="H15" s="108">
        <f>SUM(H13:H14)</f>
        <v>2771173.85</v>
      </c>
      <c r="I15" s="108" t="s">
        <v>399</v>
      </c>
      <c r="J15" s="134" t="s">
        <v>428</v>
      </c>
    </row>
    <row r="16" ht="37" customHeight="1" spans="1:10">
      <c r="A16" s="139"/>
      <c r="B16" s="136"/>
      <c r="C16" s="104" t="s">
        <v>409</v>
      </c>
      <c r="D16" s="133" t="s">
        <v>410</v>
      </c>
      <c r="E16" s="134" t="s">
        <v>429</v>
      </c>
      <c r="F16" s="108" t="s">
        <v>396</v>
      </c>
      <c r="G16" s="106" t="s">
        <v>430</v>
      </c>
      <c r="H16" s="108" t="s">
        <v>404</v>
      </c>
      <c r="I16" s="108" t="s">
        <v>413</v>
      </c>
      <c r="J16" s="134" t="s">
        <v>431</v>
      </c>
    </row>
    <row r="17" ht="37" customHeight="1" spans="1:10">
      <c r="A17" s="139"/>
      <c r="B17" s="138"/>
      <c r="C17" s="104" t="s">
        <v>415</v>
      </c>
      <c r="D17" s="133" t="s">
        <v>416</v>
      </c>
      <c r="E17" s="134" t="s">
        <v>417</v>
      </c>
      <c r="F17" s="108" t="s">
        <v>418</v>
      </c>
      <c r="G17" s="106" t="s">
        <v>432</v>
      </c>
      <c r="H17" s="108" t="s">
        <v>404</v>
      </c>
      <c r="I17" s="108" t="s">
        <v>399</v>
      </c>
      <c r="J17" s="134" t="s">
        <v>420</v>
      </c>
    </row>
    <row r="18" ht="26" customHeight="1" spans="1:10">
      <c r="A18" s="131" t="s">
        <v>278</v>
      </c>
      <c r="B18" s="132" t="s">
        <v>433</v>
      </c>
      <c r="C18" s="104" t="s">
        <v>393</v>
      </c>
      <c r="D18" s="133" t="s">
        <v>394</v>
      </c>
      <c r="E18" s="134" t="s">
        <v>434</v>
      </c>
      <c r="F18" s="108" t="s">
        <v>418</v>
      </c>
      <c r="G18" s="106" t="s">
        <v>435</v>
      </c>
      <c r="H18" s="108" t="s">
        <v>398</v>
      </c>
      <c r="I18" s="108" t="s">
        <v>399</v>
      </c>
      <c r="J18" s="134" t="s">
        <v>436</v>
      </c>
    </row>
    <row r="19" ht="26" customHeight="1" spans="1:10">
      <c r="A19" s="135"/>
      <c r="B19" s="136"/>
      <c r="C19" s="104" t="s">
        <v>393</v>
      </c>
      <c r="D19" s="133" t="s">
        <v>401</v>
      </c>
      <c r="E19" s="134" t="s">
        <v>437</v>
      </c>
      <c r="F19" s="108" t="s">
        <v>418</v>
      </c>
      <c r="G19" s="106" t="s">
        <v>438</v>
      </c>
      <c r="H19" s="108" t="s">
        <v>404</v>
      </c>
      <c r="I19" s="108" t="s">
        <v>399</v>
      </c>
      <c r="J19" s="134" t="s">
        <v>439</v>
      </c>
    </row>
    <row r="20" ht="26" customHeight="1" spans="1:10">
      <c r="A20" s="135"/>
      <c r="B20" s="136"/>
      <c r="C20" s="104" t="s">
        <v>393</v>
      </c>
      <c r="D20" s="133" t="s">
        <v>406</v>
      </c>
      <c r="E20" s="134" t="s">
        <v>440</v>
      </c>
      <c r="F20" s="108" t="s">
        <v>396</v>
      </c>
      <c r="G20" s="106" t="s">
        <v>427</v>
      </c>
      <c r="H20" s="108" t="s">
        <v>441</v>
      </c>
      <c r="I20" s="108" t="s">
        <v>399</v>
      </c>
      <c r="J20" s="134" t="s">
        <v>442</v>
      </c>
    </row>
    <row r="21" ht="26" customHeight="1" spans="1:10">
      <c r="A21" s="135"/>
      <c r="B21" s="136"/>
      <c r="C21" s="104" t="s">
        <v>409</v>
      </c>
      <c r="D21" s="133" t="s">
        <v>410</v>
      </c>
      <c r="E21" s="134" t="s">
        <v>411</v>
      </c>
      <c r="F21" s="108" t="s">
        <v>396</v>
      </c>
      <c r="G21" s="106" t="s">
        <v>412</v>
      </c>
      <c r="H21" s="108" t="s">
        <v>404</v>
      </c>
      <c r="I21" s="108" t="s">
        <v>413</v>
      </c>
      <c r="J21" s="134" t="s">
        <v>443</v>
      </c>
    </row>
    <row r="22" ht="26" customHeight="1" spans="1:10">
      <c r="A22" s="137"/>
      <c r="B22" s="138"/>
      <c r="C22" s="104" t="s">
        <v>415</v>
      </c>
      <c r="D22" s="133" t="s">
        <v>416</v>
      </c>
      <c r="E22" s="134" t="s">
        <v>417</v>
      </c>
      <c r="F22" s="108" t="s">
        <v>418</v>
      </c>
      <c r="G22" s="106" t="s">
        <v>419</v>
      </c>
      <c r="H22" s="108" t="s">
        <v>404</v>
      </c>
      <c r="I22" s="108" t="s">
        <v>399</v>
      </c>
      <c r="J22" s="134" t="s">
        <v>444</v>
      </c>
    </row>
    <row r="23" ht="26" customHeight="1" spans="1:10">
      <c r="A23" s="139" t="s">
        <v>280</v>
      </c>
      <c r="B23" s="132" t="s">
        <v>445</v>
      </c>
      <c r="C23" s="104" t="s">
        <v>393</v>
      </c>
      <c r="D23" s="133" t="s">
        <v>394</v>
      </c>
      <c r="E23" s="134" t="s">
        <v>446</v>
      </c>
      <c r="F23" s="108" t="s">
        <v>396</v>
      </c>
      <c r="G23" s="106" t="s">
        <v>447</v>
      </c>
      <c r="H23" s="108" t="s">
        <v>448</v>
      </c>
      <c r="I23" s="108" t="s">
        <v>399</v>
      </c>
      <c r="J23" s="134" t="s">
        <v>449</v>
      </c>
    </row>
    <row r="24" ht="26" customHeight="1" spans="1:10">
      <c r="A24" s="139"/>
      <c r="B24" s="136"/>
      <c r="C24" s="104" t="s">
        <v>393</v>
      </c>
      <c r="D24" s="133" t="s">
        <v>401</v>
      </c>
      <c r="E24" s="134" t="s">
        <v>450</v>
      </c>
      <c r="F24" s="108" t="s">
        <v>396</v>
      </c>
      <c r="G24" s="106" t="s">
        <v>403</v>
      </c>
      <c r="H24" s="108" t="s">
        <v>404</v>
      </c>
      <c r="I24" s="108" t="s">
        <v>399</v>
      </c>
      <c r="J24" s="134" t="s">
        <v>451</v>
      </c>
    </row>
    <row r="25" ht="26" customHeight="1" spans="1:10">
      <c r="A25" s="139"/>
      <c r="B25" s="136"/>
      <c r="C25" s="104" t="s">
        <v>393</v>
      </c>
      <c r="D25" s="133" t="s">
        <v>406</v>
      </c>
      <c r="E25" s="134" t="s">
        <v>426</v>
      </c>
      <c r="F25" s="108" t="s">
        <v>396</v>
      </c>
      <c r="G25" s="106" t="s">
        <v>427</v>
      </c>
      <c r="H25" s="108" t="s">
        <v>441</v>
      </c>
      <c r="I25" s="108" t="s">
        <v>399</v>
      </c>
      <c r="J25" s="134" t="s">
        <v>428</v>
      </c>
    </row>
    <row r="26" ht="26" customHeight="1" spans="1:10">
      <c r="A26" s="139"/>
      <c r="B26" s="136"/>
      <c r="C26" s="104" t="s">
        <v>409</v>
      </c>
      <c r="D26" s="133" t="s">
        <v>410</v>
      </c>
      <c r="E26" s="134" t="s">
        <v>452</v>
      </c>
      <c r="F26" s="108" t="s">
        <v>418</v>
      </c>
      <c r="G26" s="106" t="s">
        <v>432</v>
      </c>
      <c r="H26" s="108" t="s">
        <v>404</v>
      </c>
      <c r="I26" s="108" t="s">
        <v>399</v>
      </c>
      <c r="J26" s="134" t="s">
        <v>453</v>
      </c>
    </row>
    <row r="27" ht="26" customHeight="1" spans="1:10">
      <c r="A27" s="139"/>
      <c r="B27" s="138"/>
      <c r="C27" s="104" t="s">
        <v>415</v>
      </c>
      <c r="D27" s="133" t="s">
        <v>416</v>
      </c>
      <c r="E27" s="134" t="s">
        <v>454</v>
      </c>
      <c r="F27" s="108" t="s">
        <v>418</v>
      </c>
      <c r="G27" s="106" t="s">
        <v>419</v>
      </c>
      <c r="H27" s="108" t="s">
        <v>404</v>
      </c>
      <c r="I27" s="108" t="s">
        <v>399</v>
      </c>
      <c r="J27" s="134" t="s">
        <v>455</v>
      </c>
    </row>
    <row r="28" ht="26" customHeight="1" spans="1:10">
      <c r="A28" s="139" t="s">
        <v>287</v>
      </c>
      <c r="B28" s="132" t="s">
        <v>456</v>
      </c>
      <c r="C28" s="104" t="s">
        <v>393</v>
      </c>
      <c r="D28" s="133" t="s">
        <v>394</v>
      </c>
      <c r="E28" s="134" t="s">
        <v>457</v>
      </c>
      <c r="F28" s="108" t="s">
        <v>396</v>
      </c>
      <c r="G28" s="106" t="s">
        <v>157</v>
      </c>
      <c r="H28" s="108" t="s">
        <v>458</v>
      </c>
      <c r="I28" s="108" t="s">
        <v>399</v>
      </c>
      <c r="J28" s="134" t="s">
        <v>459</v>
      </c>
    </row>
    <row r="29" ht="26" customHeight="1" spans="1:10">
      <c r="A29" s="139"/>
      <c r="B29" s="136"/>
      <c r="C29" s="104" t="s">
        <v>393</v>
      </c>
      <c r="D29" s="133" t="s">
        <v>401</v>
      </c>
      <c r="E29" s="134" t="s">
        <v>460</v>
      </c>
      <c r="F29" s="108" t="s">
        <v>418</v>
      </c>
      <c r="G29" s="106" t="s">
        <v>403</v>
      </c>
      <c r="H29" s="108" t="s">
        <v>404</v>
      </c>
      <c r="I29" s="108" t="s">
        <v>399</v>
      </c>
      <c r="J29" s="134" t="s">
        <v>461</v>
      </c>
    </row>
    <row r="30" ht="26" customHeight="1" spans="1:10">
      <c r="A30" s="139"/>
      <c r="B30" s="136"/>
      <c r="C30" s="104" t="s">
        <v>393</v>
      </c>
      <c r="D30" s="133" t="s">
        <v>406</v>
      </c>
      <c r="E30" s="134" t="s">
        <v>426</v>
      </c>
      <c r="F30" s="108" t="s">
        <v>396</v>
      </c>
      <c r="G30" s="106" t="s">
        <v>427</v>
      </c>
      <c r="H30" s="108" t="s">
        <v>441</v>
      </c>
      <c r="I30" s="108" t="s">
        <v>399</v>
      </c>
      <c r="J30" s="134" t="s">
        <v>428</v>
      </c>
    </row>
    <row r="31" ht="26" customHeight="1" spans="1:10">
      <c r="A31" s="139"/>
      <c r="B31" s="136"/>
      <c r="C31" s="104" t="s">
        <v>409</v>
      </c>
      <c r="D31" s="133" t="s">
        <v>410</v>
      </c>
      <c r="E31" s="134" t="s">
        <v>462</v>
      </c>
      <c r="F31" s="108" t="s">
        <v>396</v>
      </c>
      <c r="G31" s="106" t="s">
        <v>403</v>
      </c>
      <c r="H31" s="108" t="s">
        <v>404</v>
      </c>
      <c r="I31" s="108" t="s">
        <v>399</v>
      </c>
      <c r="J31" s="134" t="s">
        <v>463</v>
      </c>
    </row>
    <row r="32" ht="26" customHeight="1" spans="1:10">
      <c r="A32" s="139"/>
      <c r="B32" s="138"/>
      <c r="C32" s="104" t="s">
        <v>415</v>
      </c>
      <c r="D32" s="133" t="s">
        <v>416</v>
      </c>
      <c r="E32" s="134" t="s">
        <v>417</v>
      </c>
      <c r="F32" s="108" t="s">
        <v>418</v>
      </c>
      <c r="G32" s="106" t="s">
        <v>419</v>
      </c>
      <c r="H32" s="108" t="s">
        <v>404</v>
      </c>
      <c r="I32" s="108" t="s">
        <v>399</v>
      </c>
      <c r="J32" s="134" t="s">
        <v>420</v>
      </c>
    </row>
    <row r="33" ht="26" customHeight="1" spans="1:10">
      <c r="A33" s="139" t="s">
        <v>290</v>
      </c>
      <c r="B33" s="132" t="s">
        <v>464</v>
      </c>
      <c r="C33" s="104" t="s">
        <v>393</v>
      </c>
      <c r="D33" s="133" t="s">
        <v>394</v>
      </c>
      <c r="E33" s="134" t="s">
        <v>465</v>
      </c>
      <c r="F33" s="108" t="s">
        <v>396</v>
      </c>
      <c r="G33" s="106" t="s">
        <v>466</v>
      </c>
      <c r="H33" s="108" t="s">
        <v>467</v>
      </c>
      <c r="I33" s="108" t="s">
        <v>399</v>
      </c>
      <c r="J33" s="134" t="s">
        <v>468</v>
      </c>
    </row>
    <row r="34" ht="26" customHeight="1" spans="1:10">
      <c r="A34" s="139"/>
      <c r="B34" s="136"/>
      <c r="C34" s="104" t="s">
        <v>393</v>
      </c>
      <c r="D34" s="133" t="s">
        <v>401</v>
      </c>
      <c r="E34" s="134" t="s">
        <v>469</v>
      </c>
      <c r="F34" s="108" t="s">
        <v>418</v>
      </c>
      <c r="G34" s="106" t="s">
        <v>419</v>
      </c>
      <c r="H34" s="108" t="s">
        <v>404</v>
      </c>
      <c r="I34" s="108" t="s">
        <v>399</v>
      </c>
      <c r="J34" s="134" t="s">
        <v>470</v>
      </c>
    </row>
    <row r="35" ht="26" customHeight="1" spans="1:10">
      <c r="A35" s="139"/>
      <c r="B35" s="136"/>
      <c r="C35" s="104" t="s">
        <v>393</v>
      </c>
      <c r="D35" s="133" t="s">
        <v>406</v>
      </c>
      <c r="E35" s="134" t="s">
        <v>471</v>
      </c>
      <c r="F35" s="108" t="s">
        <v>396</v>
      </c>
      <c r="G35" s="106" t="s">
        <v>472</v>
      </c>
      <c r="H35" s="108" t="s">
        <v>473</v>
      </c>
      <c r="I35" s="108" t="s">
        <v>399</v>
      </c>
      <c r="J35" s="134" t="s">
        <v>474</v>
      </c>
    </row>
    <row r="36" ht="26" customHeight="1" spans="1:10">
      <c r="A36" s="139"/>
      <c r="B36" s="136"/>
      <c r="C36" s="104" t="s">
        <v>409</v>
      </c>
      <c r="D36" s="133" t="s">
        <v>410</v>
      </c>
      <c r="E36" s="134" t="s">
        <v>475</v>
      </c>
      <c r="F36" s="108" t="s">
        <v>396</v>
      </c>
      <c r="G36" s="106" t="s">
        <v>476</v>
      </c>
      <c r="H36" s="108" t="s">
        <v>477</v>
      </c>
      <c r="I36" s="108" t="s">
        <v>413</v>
      </c>
      <c r="J36" s="134" t="s">
        <v>478</v>
      </c>
    </row>
    <row r="37" ht="26" customHeight="1" spans="1:10">
      <c r="A37" s="139"/>
      <c r="B37" s="138"/>
      <c r="C37" s="104" t="s">
        <v>415</v>
      </c>
      <c r="D37" s="133" t="s">
        <v>416</v>
      </c>
      <c r="E37" s="134" t="s">
        <v>479</v>
      </c>
      <c r="F37" s="108" t="s">
        <v>418</v>
      </c>
      <c r="G37" s="106" t="s">
        <v>419</v>
      </c>
      <c r="H37" s="108" t="s">
        <v>404</v>
      </c>
      <c r="I37" s="108" t="s">
        <v>399</v>
      </c>
      <c r="J37" s="134" t="s">
        <v>480</v>
      </c>
    </row>
    <row r="38" ht="26" customHeight="1" spans="1:10">
      <c r="A38" s="139" t="s">
        <v>293</v>
      </c>
      <c r="B38" s="132" t="s">
        <v>481</v>
      </c>
      <c r="C38" s="104" t="s">
        <v>393</v>
      </c>
      <c r="D38" s="133" t="s">
        <v>394</v>
      </c>
      <c r="E38" s="134" t="s">
        <v>482</v>
      </c>
      <c r="F38" s="108" t="s">
        <v>396</v>
      </c>
      <c r="G38" s="106" t="s">
        <v>397</v>
      </c>
      <c r="H38" s="108" t="s">
        <v>398</v>
      </c>
      <c r="I38" s="108" t="s">
        <v>399</v>
      </c>
      <c r="J38" s="134" t="s">
        <v>483</v>
      </c>
    </row>
    <row r="39" ht="26" customHeight="1" spans="1:10">
      <c r="A39" s="139"/>
      <c r="B39" s="136"/>
      <c r="C39" s="104" t="s">
        <v>393</v>
      </c>
      <c r="D39" s="133" t="s">
        <v>401</v>
      </c>
      <c r="E39" s="134" t="s">
        <v>484</v>
      </c>
      <c r="F39" s="108" t="s">
        <v>396</v>
      </c>
      <c r="G39" s="106" t="s">
        <v>403</v>
      </c>
      <c r="H39" s="108" t="s">
        <v>404</v>
      </c>
      <c r="I39" s="108" t="s">
        <v>399</v>
      </c>
      <c r="J39" s="134" t="s">
        <v>485</v>
      </c>
    </row>
    <row r="40" ht="26" customHeight="1" spans="1:10">
      <c r="A40" s="139"/>
      <c r="B40" s="136"/>
      <c r="C40" s="104" t="s">
        <v>393</v>
      </c>
      <c r="D40" s="133" t="s">
        <v>406</v>
      </c>
      <c r="E40" s="134" t="s">
        <v>407</v>
      </c>
      <c r="F40" s="108" t="s">
        <v>396</v>
      </c>
      <c r="G40" s="106" t="s">
        <v>403</v>
      </c>
      <c r="H40" s="108" t="s">
        <v>404</v>
      </c>
      <c r="I40" s="108" t="s">
        <v>399</v>
      </c>
      <c r="J40" s="134" t="s">
        <v>408</v>
      </c>
    </row>
    <row r="41" ht="26" customHeight="1" spans="1:10">
      <c r="A41" s="139"/>
      <c r="B41" s="136"/>
      <c r="C41" s="104" t="s">
        <v>409</v>
      </c>
      <c r="D41" s="133" t="s">
        <v>410</v>
      </c>
      <c r="E41" s="134" t="s">
        <v>411</v>
      </c>
      <c r="F41" s="108" t="s">
        <v>396</v>
      </c>
      <c r="G41" s="106" t="s">
        <v>412</v>
      </c>
      <c r="H41" s="108" t="s">
        <v>404</v>
      </c>
      <c r="I41" s="108" t="s">
        <v>413</v>
      </c>
      <c r="J41" s="134" t="s">
        <v>414</v>
      </c>
    </row>
    <row r="42" ht="26" customHeight="1" spans="1:10">
      <c r="A42" s="139"/>
      <c r="B42" s="138"/>
      <c r="C42" s="104" t="s">
        <v>415</v>
      </c>
      <c r="D42" s="133" t="s">
        <v>416</v>
      </c>
      <c r="E42" s="134" t="s">
        <v>417</v>
      </c>
      <c r="F42" s="108" t="s">
        <v>418</v>
      </c>
      <c r="G42" s="106" t="s">
        <v>419</v>
      </c>
      <c r="H42" s="108" t="s">
        <v>404</v>
      </c>
      <c r="I42" s="108" t="s">
        <v>399</v>
      </c>
      <c r="J42" s="134" t="s">
        <v>420</v>
      </c>
    </row>
    <row r="43" ht="26" customHeight="1" spans="1:10">
      <c r="A43" s="139" t="s">
        <v>295</v>
      </c>
      <c r="B43" s="132" t="s">
        <v>486</v>
      </c>
      <c r="C43" s="104" t="s">
        <v>393</v>
      </c>
      <c r="D43" s="133" t="s">
        <v>394</v>
      </c>
      <c r="E43" s="134" t="s">
        <v>487</v>
      </c>
      <c r="F43" s="108" t="s">
        <v>396</v>
      </c>
      <c r="G43" s="106" t="s">
        <v>488</v>
      </c>
      <c r="H43" s="108" t="s">
        <v>489</v>
      </c>
      <c r="I43" s="108" t="s">
        <v>399</v>
      </c>
      <c r="J43" s="134" t="s">
        <v>490</v>
      </c>
    </row>
    <row r="44" ht="26" customHeight="1" spans="1:10">
      <c r="A44" s="139"/>
      <c r="B44" s="136"/>
      <c r="C44" s="104" t="s">
        <v>393</v>
      </c>
      <c r="D44" s="133" t="s">
        <v>401</v>
      </c>
      <c r="E44" s="134" t="s">
        <v>450</v>
      </c>
      <c r="F44" s="108" t="s">
        <v>396</v>
      </c>
      <c r="G44" s="106" t="s">
        <v>403</v>
      </c>
      <c r="H44" s="108" t="s">
        <v>404</v>
      </c>
      <c r="I44" s="108" t="s">
        <v>399</v>
      </c>
      <c r="J44" s="134" t="s">
        <v>491</v>
      </c>
    </row>
    <row r="45" ht="26" customHeight="1" spans="1:10">
      <c r="A45" s="139"/>
      <c r="B45" s="136"/>
      <c r="C45" s="104" t="s">
        <v>393</v>
      </c>
      <c r="D45" s="133" t="s">
        <v>406</v>
      </c>
      <c r="E45" s="134" t="s">
        <v>426</v>
      </c>
      <c r="F45" s="108" t="s">
        <v>396</v>
      </c>
      <c r="G45" s="106" t="s">
        <v>427</v>
      </c>
      <c r="H45" s="108" t="s">
        <v>441</v>
      </c>
      <c r="I45" s="108" t="s">
        <v>399</v>
      </c>
      <c r="J45" s="134" t="s">
        <v>492</v>
      </c>
    </row>
    <row r="46" ht="26" customHeight="1" spans="1:10">
      <c r="A46" s="139"/>
      <c r="B46" s="136"/>
      <c r="C46" s="104" t="s">
        <v>409</v>
      </c>
      <c r="D46" s="133" t="s">
        <v>410</v>
      </c>
      <c r="E46" s="134" t="s">
        <v>493</v>
      </c>
      <c r="F46" s="108" t="s">
        <v>396</v>
      </c>
      <c r="G46" s="106" t="s">
        <v>494</v>
      </c>
      <c r="H46" s="108" t="s">
        <v>477</v>
      </c>
      <c r="I46" s="108" t="s">
        <v>399</v>
      </c>
      <c r="J46" s="134" t="s">
        <v>493</v>
      </c>
    </row>
    <row r="47" ht="26" customHeight="1" spans="1:10">
      <c r="A47" s="139"/>
      <c r="B47" s="138"/>
      <c r="C47" s="104" t="s">
        <v>415</v>
      </c>
      <c r="D47" s="133" t="s">
        <v>416</v>
      </c>
      <c r="E47" s="134" t="s">
        <v>495</v>
      </c>
      <c r="F47" s="108" t="s">
        <v>418</v>
      </c>
      <c r="G47" s="106" t="s">
        <v>419</v>
      </c>
      <c r="H47" s="108" t="s">
        <v>404</v>
      </c>
      <c r="I47" s="108" t="s">
        <v>399</v>
      </c>
      <c r="J47" s="134" t="s">
        <v>496</v>
      </c>
    </row>
    <row r="48" ht="36" customHeight="1" spans="1:10">
      <c r="A48" s="139" t="s">
        <v>299</v>
      </c>
      <c r="B48" s="132" t="s">
        <v>497</v>
      </c>
      <c r="C48" s="104" t="s">
        <v>393</v>
      </c>
      <c r="D48" s="133" t="s">
        <v>394</v>
      </c>
      <c r="E48" s="134" t="s">
        <v>498</v>
      </c>
      <c r="F48" s="108" t="s">
        <v>396</v>
      </c>
      <c r="G48" s="106" t="s">
        <v>153</v>
      </c>
      <c r="H48" s="108" t="s">
        <v>458</v>
      </c>
      <c r="I48" s="108" t="s">
        <v>399</v>
      </c>
      <c r="J48" s="134" t="s">
        <v>499</v>
      </c>
    </row>
    <row r="49" ht="36" customHeight="1" spans="1:10">
      <c r="A49" s="139"/>
      <c r="B49" s="136"/>
      <c r="C49" s="104" t="s">
        <v>393</v>
      </c>
      <c r="D49" s="133" t="s">
        <v>401</v>
      </c>
      <c r="E49" s="134" t="s">
        <v>500</v>
      </c>
      <c r="F49" s="108" t="s">
        <v>418</v>
      </c>
      <c r="G49" s="106" t="s">
        <v>432</v>
      </c>
      <c r="H49" s="108" t="s">
        <v>404</v>
      </c>
      <c r="I49" s="108" t="s">
        <v>399</v>
      </c>
      <c r="J49" s="134" t="s">
        <v>501</v>
      </c>
    </row>
    <row r="50" ht="36" customHeight="1" spans="1:10">
      <c r="A50" s="139"/>
      <c r="B50" s="136"/>
      <c r="C50" s="104" t="s">
        <v>393</v>
      </c>
      <c r="D50" s="133" t="s">
        <v>406</v>
      </c>
      <c r="E50" s="134" t="s">
        <v>426</v>
      </c>
      <c r="F50" s="108" t="s">
        <v>396</v>
      </c>
      <c r="G50" s="106" t="s">
        <v>427</v>
      </c>
      <c r="H50" s="108" t="s">
        <v>441</v>
      </c>
      <c r="I50" s="108" t="s">
        <v>399</v>
      </c>
      <c r="J50" s="134" t="s">
        <v>428</v>
      </c>
    </row>
    <row r="51" ht="36" customHeight="1" spans="1:10">
      <c r="A51" s="139"/>
      <c r="B51" s="136"/>
      <c r="C51" s="104" t="s">
        <v>409</v>
      </c>
      <c r="D51" s="133" t="s">
        <v>410</v>
      </c>
      <c r="E51" s="134" t="s">
        <v>502</v>
      </c>
      <c r="F51" s="108" t="s">
        <v>396</v>
      </c>
      <c r="G51" s="106" t="s">
        <v>494</v>
      </c>
      <c r="H51" s="108" t="s">
        <v>404</v>
      </c>
      <c r="I51" s="108" t="s">
        <v>413</v>
      </c>
      <c r="J51" s="134" t="s">
        <v>503</v>
      </c>
    </row>
    <row r="52" ht="36" customHeight="1" spans="1:10">
      <c r="A52" s="139"/>
      <c r="B52" s="138"/>
      <c r="C52" s="104" t="s">
        <v>415</v>
      </c>
      <c r="D52" s="133" t="s">
        <v>416</v>
      </c>
      <c r="E52" s="134" t="s">
        <v>417</v>
      </c>
      <c r="F52" s="108" t="s">
        <v>418</v>
      </c>
      <c r="G52" s="106" t="s">
        <v>432</v>
      </c>
      <c r="H52" s="108" t="s">
        <v>404</v>
      </c>
      <c r="I52" s="108" t="s">
        <v>399</v>
      </c>
      <c r="J52" s="134" t="s">
        <v>420</v>
      </c>
    </row>
    <row r="53" ht="26" customHeight="1" spans="1:10">
      <c r="A53" s="139" t="s">
        <v>504</v>
      </c>
      <c r="B53" s="132" t="s">
        <v>505</v>
      </c>
      <c r="C53" s="104" t="s">
        <v>393</v>
      </c>
      <c r="D53" s="133" t="s">
        <v>394</v>
      </c>
      <c r="E53" s="134" t="s">
        <v>506</v>
      </c>
      <c r="F53" s="108" t="s">
        <v>418</v>
      </c>
      <c r="G53" s="106" t="s">
        <v>488</v>
      </c>
      <c r="H53" s="108" t="s">
        <v>398</v>
      </c>
      <c r="I53" s="108" t="s">
        <v>399</v>
      </c>
      <c r="J53" s="134" t="s">
        <v>507</v>
      </c>
    </row>
    <row r="54" ht="26" customHeight="1" spans="1:10">
      <c r="A54" s="139"/>
      <c r="B54" s="136"/>
      <c r="C54" s="104" t="s">
        <v>393</v>
      </c>
      <c r="D54" s="133" t="s">
        <v>401</v>
      </c>
      <c r="E54" s="134" t="s">
        <v>508</v>
      </c>
      <c r="F54" s="108" t="s">
        <v>418</v>
      </c>
      <c r="G54" s="106" t="s">
        <v>432</v>
      </c>
      <c r="H54" s="108" t="s">
        <v>404</v>
      </c>
      <c r="I54" s="108" t="s">
        <v>399</v>
      </c>
      <c r="J54" s="134" t="s">
        <v>509</v>
      </c>
    </row>
    <row r="55" ht="26" customHeight="1" spans="1:10">
      <c r="A55" s="139"/>
      <c r="B55" s="136"/>
      <c r="C55" s="104" t="s">
        <v>393</v>
      </c>
      <c r="D55" s="133" t="s">
        <v>406</v>
      </c>
      <c r="E55" s="134" t="s">
        <v>510</v>
      </c>
      <c r="F55" s="108" t="s">
        <v>396</v>
      </c>
      <c r="G55" s="106" t="s">
        <v>403</v>
      </c>
      <c r="H55" s="108" t="s">
        <v>404</v>
      </c>
      <c r="I55" s="108" t="s">
        <v>399</v>
      </c>
      <c r="J55" s="134" t="s">
        <v>511</v>
      </c>
    </row>
    <row r="56" ht="26" customHeight="1" spans="1:10">
      <c r="A56" s="139"/>
      <c r="B56" s="136"/>
      <c r="C56" s="104" t="s">
        <v>409</v>
      </c>
      <c r="D56" s="133" t="s">
        <v>410</v>
      </c>
      <c r="E56" s="134" t="s">
        <v>512</v>
      </c>
      <c r="F56" s="108" t="s">
        <v>396</v>
      </c>
      <c r="G56" s="106" t="s">
        <v>513</v>
      </c>
      <c r="H56" s="108" t="s">
        <v>477</v>
      </c>
      <c r="I56" s="108" t="s">
        <v>413</v>
      </c>
      <c r="J56" s="134" t="s">
        <v>514</v>
      </c>
    </row>
    <row r="57" ht="26" customHeight="1" spans="1:10">
      <c r="A57" s="139"/>
      <c r="B57" s="138"/>
      <c r="C57" s="104" t="s">
        <v>415</v>
      </c>
      <c r="D57" s="133" t="s">
        <v>416</v>
      </c>
      <c r="E57" s="134" t="s">
        <v>515</v>
      </c>
      <c r="F57" s="108" t="s">
        <v>418</v>
      </c>
      <c r="G57" s="106" t="s">
        <v>419</v>
      </c>
      <c r="H57" s="108" t="s">
        <v>404</v>
      </c>
      <c r="I57" s="108" t="s">
        <v>399</v>
      </c>
      <c r="J57" s="134" t="s">
        <v>516</v>
      </c>
    </row>
    <row r="58" ht="26" customHeight="1" spans="1:10">
      <c r="A58" s="139" t="s">
        <v>303</v>
      </c>
      <c r="B58" s="132" t="s">
        <v>517</v>
      </c>
      <c r="C58" s="104" t="s">
        <v>393</v>
      </c>
      <c r="D58" s="133" t="s">
        <v>394</v>
      </c>
      <c r="E58" s="134" t="s">
        <v>518</v>
      </c>
      <c r="F58" s="108" t="s">
        <v>396</v>
      </c>
      <c r="G58" s="106" t="s">
        <v>519</v>
      </c>
      <c r="H58" s="108" t="s">
        <v>520</v>
      </c>
      <c r="I58" s="108" t="s">
        <v>399</v>
      </c>
      <c r="J58" s="134" t="s">
        <v>521</v>
      </c>
    </row>
    <row r="59" ht="26" customHeight="1" spans="1:10">
      <c r="A59" s="139"/>
      <c r="B59" s="136"/>
      <c r="C59" s="104" t="s">
        <v>393</v>
      </c>
      <c r="D59" s="133" t="s">
        <v>394</v>
      </c>
      <c r="E59" s="134" t="s">
        <v>522</v>
      </c>
      <c r="F59" s="108" t="s">
        <v>396</v>
      </c>
      <c r="G59" s="106" t="s">
        <v>519</v>
      </c>
      <c r="H59" s="108" t="s">
        <v>520</v>
      </c>
      <c r="I59" s="108" t="s">
        <v>399</v>
      </c>
      <c r="J59" s="134" t="s">
        <v>523</v>
      </c>
    </row>
    <row r="60" ht="26" customHeight="1" spans="1:10">
      <c r="A60" s="139"/>
      <c r="B60" s="136"/>
      <c r="C60" s="104" t="s">
        <v>393</v>
      </c>
      <c r="D60" s="133" t="s">
        <v>401</v>
      </c>
      <c r="E60" s="134" t="s">
        <v>524</v>
      </c>
      <c r="F60" s="108" t="s">
        <v>396</v>
      </c>
      <c r="G60" s="106" t="s">
        <v>403</v>
      </c>
      <c r="H60" s="108" t="s">
        <v>404</v>
      </c>
      <c r="I60" s="108" t="s">
        <v>399</v>
      </c>
      <c r="J60" s="134" t="s">
        <v>525</v>
      </c>
    </row>
    <row r="61" ht="26" customHeight="1" spans="1:10">
      <c r="A61" s="139"/>
      <c r="B61" s="136"/>
      <c r="C61" s="104" t="s">
        <v>393</v>
      </c>
      <c r="D61" s="133" t="s">
        <v>406</v>
      </c>
      <c r="E61" s="134" t="s">
        <v>526</v>
      </c>
      <c r="F61" s="108" t="s">
        <v>396</v>
      </c>
      <c r="G61" s="106" t="s">
        <v>527</v>
      </c>
      <c r="H61" s="108" t="s">
        <v>473</v>
      </c>
      <c r="I61" s="108" t="s">
        <v>399</v>
      </c>
      <c r="J61" s="134" t="s">
        <v>528</v>
      </c>
    </row>
    <row r="62" ht="26" customHeight="1" spans="1:10">
      <c r="A62" s="139"/>
      <c r="B62" s="136"/>
      <c r="C62" s="104" t="s">
        <v>409</v>
      </c>
      <c r="D62" s="133" t="s">
        <v>410</v>
      </c>
      <c r="E62" s="134" t="s">
        <v>529</v>
      </c>
      <c r="F62" s="108" t="s">
        <v>396</v>
      </c>
      <c r="G62" s="106" t="s">
        <v>494</v>
      </c>
      <c r="H62" s="108" t="s">
        <v>477</v>
      </c>
      <c r="I62" s="108" t="s">
        <v>413</v>
      </c>
      <c r="J62" s="134" t="s">
        <v>530</v>
      </c>
    </row>
    <row r="63" ht="26" customHeight="1" spans="1:10">
      <c r="A63" s="139"/>
      <c r="B63" s="138"/>
      <c r="C63" s="104" t="s">
        <v>415</v>
      </c>
      <c r="D63" s="133" t="s">
        <v>416</v>
      </c>
      <c r="E63" s="134" t="s">
        <v>417</v>
      </c>
      <c r="F63" s="108" t="s">
        <v>418</v>
      </c>
      <c r="G63" s="106" t="s">
        <v>419</v>
      </c>
      <c r="H63" s="108" t="s">
        <v>404</v>
      </c>
      <c r="I63" s="108" t="s">
        <v>399</v>
      </c>
      <c r="J63" s="134" t="s">
        <v>531</v>
      </c>
    </row>
    <row r="64" ht="36" customHeight="1" spans="1:10">
      <c r="A64" s="139" t="s">
        <v>305</v>
      </c>
      <c r="B64" s="132" t="s">
        <v>532</v>
      </c>
      <c r="C64" s="104" t="s">
        <v>393</v>
      </c>
      <c r="D64" s="133" t="s">
        <v>394</v>
      </c>
      <c r="E64" s="134" t="s">
        <v>533</v>
      </c>
      <c r="F64" s="108" t="s">
        <v>396</v>
      </c>
      <c r="G64" s="106" t="s">
        <v>534</v>
      </c>
      <c r="H64" s="108" t="s">
        <v>398</v>
      </c>
      <c r="I64" s="108" t="s">
        <v>399</v>
      </c>
      <c r="J64" s="134" t="s">
        <v>535</v>
      </c>
    </row>
    <row r="65" ht="36" customHeight="1" spans="1:10">
      <c r="A65" s="139"/>
      <c r="B65" s="136"/>
      <c r="C65" s="104" t="s">
        <v>393</v>
      </c>
      <c r="D65" s="133" t="s">
        <v>401</v>
      </c>
      <c r="E65" s="134" t="s">
        <v>536</v>
      </c>
      <c r="F65" s="108" t="s">
        <v>396</v>
      </c>
      <c r="G65" s="106" t="s">
        <v>403</v>
      </c>
      <c r="H65" s="108" t="s">
        <v>404</v>
      </c>
      <c r="I65" s="108" t="s">
        <v>399</v>
      </c>
      <c r="J65" s="134" t="s">
        <v>537</v>
      </c>
    </row>
    <row r="66" ht="36" customHeight="1" spans="1:10">
      <c r="A66" s="139"/>
      <c r="B66" s="136"/>
      <c r="C66" s="104" t="s">
        <v>393</v>
      </c>
      <c r="D66" s="133" t="s">
        <v>406</v>
      </c>
      <c r="E66" s="134" t="s">
        <v>426</v>
      </c>
      <c r="F66" s="108" t="s">
        <v>396</v>
      </c>
      <c r="G66" s="106" t="s">
        <v>427</v>
      </c>
      <c r="H66" s="108" t="s">
        <v>441</v>
      </c>
      <c r="I66" s="108" t="s">
        <v>399</v>
      </c>
      <c r="J66" s="134" t="s">
        <v>428</v>
      </c>
    </row>
    <row r="67" ht="36" customHeight="1" spans="1:10">
      <c r="A67" s="139"/>
      <c r="B67" s="136"/>
      <c r="C67" s="104" t="s">
        <v>409</v>
      </c>
      <c r="D67" s="133" t="s">
        <v>410</v>
      </c>
      <c r="E67" s="134" t="s">
        <v>538</v>
      </c>
      <c r="F67" s="108" t="s">
        <v>396</v>
      </c>
      <c r="G67" s="106" t="s">
        <v>494</v>
      </c>
      <c r="H67" s="108" t="s">
        <v>477</v>
      </c>
      <c r="I67" s="108" t="s">
        <v>413</v>
      </c>
      <c r="J67" s="134" t="s">
        <v>538</v>
      </c>
    </row>
    <row r="68" ht="36" customHeight="1" spans="1:10">
      <c r="A68" s="139"/>
      <c r="B68" s="138"/>
      <c r="C68" s="104" t="s">
        <v>415</v>
      </c>
      <c r="D68" s="133" t="s">
        <v>416</v>
      </c>
      <c r="E68" s="134" t="s">
        <v>417</v>
      </c>
      <c r="F68" s="108" t="s">
        <v>418</v>
      </c>
      <c r="G68" s="106" t="s">
        <v>419</v>
      </c>
      <c r="H68" s="108" t="s">
        <v>404</v>
      </c>
      <c r="I68" s="108" t="s">
        <v>399</v>
      </c>
      <c r="J68" s="134" t="s">
        <v>539</v>
      </c>
    </row>
    <row r="69" ht="26" customHeight="1" spans="1:10">
      <c r="A69" s="139" t="s">
        <v>308</v>
      </c>
      <c r="B69" s="132" t="s">
        <v>540</v>
      </c>
      <c r="C69" s="104" t="s">
        <v>393</v>
      </c>
      <c r="D69" s="133" t="s">
        <v>394</v>
      </c>
      <c r="E69" s="134" t="s">
        <v>541</v>
      </c>
      <c r="F69" s="108" t="s">
        <v>396</v>
      </c>
      <c r="G69" s="106" t="s">
        <v>157</v>
      </c>
      <c r="H69" s="108" t="s">
        <v>542</v>
      </c>
      <c r="I69" s="108" t="s">
        <v>399</v>
      </c>
      <c r="J69" s="134" t="s">
        <v>543</v>
      </c>
    </row>
    <row r="70" ht="26" customHeight="1" spans="1:10">
      <c r="A70" s="139"/>
      <c r="B70" s="136"/>
      <c r="C70" s="104" t="s">
        <v>393</v>
      </c>
      <c r="D70" s="133" t="s">
        <v>394</v>
      </c>
      <c r="E70" s="134" t="s">
        <v>544</v>
      </c>
      <c r="F70" s="108" t="s">
        <v>396</v>
      </c>
      <c r="G70" s="106" t="s">
        <v>466</v>
      </c>
      <c r="H70" s="108" t="s">
        <v>545</v>
      </c>
      <c r="I70" s="108" t="s">
        <v>399</v>
      </c>
      <c r="J70" s="134" t="s">
        <v>546</v>
      </c>
    </row>
    <row r="71" ht="26" customHeight="1" spans="1:10">
      <c r="A71" s="139"/>
      <c r="B71" s="136"/>
      <c r="C71" s="104" t="s">
        <v>393</v>
      </c>
      <c r="D71" s="133" t="s">
        <v>401</v>
      </c>
      <c r="E71" s="134" t="s">
        <v>524</v>
      </c>
      <c r="F71" s="108" t="s">
        <v>396</v>
      </c>
      <c r="G71" s="106" t="s">
        <v>403</v>
      </c>
      <c r="H71" s="108" t="s">
        <v>404</v>
      </c>
      <c r="I71" s="108" t="s">
        <v>399</v>
      </c>
      <c r="J71" s="134" t="s">
        <v>525</v>
      </c>
    </row>
    <row r="72" ht="26" customHeight="1" spans="1:10">
      <c r="A72" s="139"/>
      <c r="B72" s="136"/>
      <c r="C72" s="104" t="s">
        <v>393</v>
      </c>
      <c r="D72" s="133" t="s">
        <v>406</v>
      </c>
      <c r="E72" s="134" t="s">
        <v>526</v>
      </c>
      <c r="F72" s="108" t="s">
        <v>547</v>
      </c>
      <c r="G72" s="106" t="s">
        <v>427</v>
      </c>
      <c r="H72" s="108" t="s">
        <v>441</v>
      </c>
      <c r="I72" s="108" t="s">
        <v>399</v>
      </c>
      <c r="J72" s="134" t="s">
        <v>528</v>
      </c>
    </row>
    <row r="73" ht="26" customHeight="1" spans="1:10">
      <c r="A73" s="139"/>
      <c r="B73" s="136"/>
      <c r="C73" s="104" t="s">
        <v>409</v>
      </c>
      <c r="D73" s="133" t="s">
        <v>410</v>
      </c>
      <c r="E73" s="134" t="s">
        <v>548</v>
      </c>
      <c r="F73" s="108" t="s">
        <v>396</v>
      </c>
      <c r="G73" s="106" t="s">
        <v>494</v>
      </c>
      <c r="H73" s="108" t="s">
        <v>477</v>
      </c>
      <c r="I73" s="108" t="s">
        <v>413</v>
      </c>
      <c r="J73" s="134" t="s">
        <v>549</v>
      </c>
    </row>
    <row r="74" ht="26" customHeight="1" spans="1:10">
      <c r="A74" s="139"/>
      <c r="B74" s="138"/>
      <c r="C74" s="104" t="s">
        <v>415</v>
      </c>
      <c r="D74" s="133" t="s">
        <v>416</v>
      </c>
      <c r="E74" s="134" t="s">
        <v>417</v>
      </c>
      <c r="F74" s="108" t="s">
        <v>418</v>
      </c>
      <c r="G74" s="106" t="s">
        <v>419</v>
      </c>
      <c r="H74" s="108" t="s">
        <v>404</v>
      </c>
      <c r="I74" s="108" t="s">
        <v>399</v>
      </c>
      <c r="J74" s="134" t="s">
        <v>531</v>
      </c>
    </row>
    <row r="75" ht="26" customHeight="1" spans="1:10">
      <c r="A75" s="139" t="s">
        <v>311</v>
      </c>
      <c r="B75" s="132" t="s">
        <v>550</v>
      </c>
      <c r="C75" s="104" t="s">
        <v>393</v>
      </c>
      <c r="D75" s="133" t="s">
        <v>394</v>
      </c>
      <c r="E75" s="134" t="s">
        <v>551</v>
      </c>
      <c r="F75" s="108" t="s">
        <v>396</v>
      </c>
      <c r="G75" s="106" t="s">
        <v>154</v>
      </c>
      <c r="H75" s="108" t="s">
        <v>520</v>
      </c>
      <c r="I75" s="108" t="s">
        <v>399</v>
      </c>
      <c r="J75" s="134" t="s">
        <v>552</v>
      </c>
    </row>
    <row r="76" ht="26" customHeight="1" spans="1:10">
      <c r="A76" s="139"/>
      <c r="B76" s="136"/>
      <c r="C76" s="104" t="s">
        <v>393</v>
      </c>
      <c r="D76" s="133" t="s">
        <v>401</v>
      </c>
      <c r="E76" s="134" t="s">
        <v>524</v>
      </c>
      <c r="F76" s="108" t="s">
        <v>396</v>
      </c>
      <c r="G76" s="106" t="s">
        <v>403</v>
      </c>
      <c r="H76" s="108" t="s">
        <v>404</v>
      </c>
      <c r="I76" s="108" t="s">
        <v>399</v>
      </c>
      <c r="J76" s="134" t="s">
        <v>525</v>
      </c>
    </row>
    <row r="77" ht="26" customHeight="1" spans="1:10">
      <c r="A77" s="139"/>
      <c r="B77" s="136"/>
      <c r="C77" s="104" t="s">
        <v>393</v>
      </c>
      <c r="D77" s="133" t="s">
        <v>406</v>
      </c>
      <c r="E77" s="134" t="s">
        <v>526</v>
      </c>
      <c r="F77" s="108" t="s">
        <v>396</v>
      </c>
      <c r="G77" s="106" t="s">
        <v>427</v>
      </c>
      <c r="H77" s="108" t="s">
        <v>441</v>
      </c>
      <c r="I77" s="108" t="s">
        <v>399</v>
      </c>
      <c r="J77" s="134" t="s">
        <v>528</v>
      </c>
    </row>
    <row r="78" ht="26" customHeight="1" spans="1:10">
      <c r="A78" s="139"/>
      <c r="B78" s="136"/>
      <c r="C78" s="104" t="s">
        <v>409</v>
      </c>
      <c r="D78" s="133" t="s">
        <v>410</v>
      </c>
      <c r="E78" s="134" t="s">
        <v>548</v>
      </c>
      <c r="F78" s="108" t="s">
        <v>396</v>
      </c>
      <c r="G78" s="106" t="s">
        <v>494</v>
      </c>
      <c r="H78" s="108" t="s">
        <v>477</v>
      </c>
      <c r="I78" s="108" t="s">
        <v>413</v>
      </c>
      <c r="J78" s="134" t="s">
        <v>553</v>
      </c>
    </row>
    <row r="79" ht="26" customHeight="1" spans="1:10">
      <c r="A79" s="139"/>
      <c r="B79" s="138"/>
      <c r="C79" s="104" t="s">
        <v>415</v>
      </c>
      <c r="D79" s="133" t="s">
        <v>416</v>
      </c>
      <c r="E79" s="134" t="s">
        <v>417</v>
      </c>
      <c r="F79" s="108" t="s">
        <v>418</v>
      </c>
      <c r="G79" s="106" t="s">
        <v>419</v>
      </c>
      <c r="H79" s="108" t="s">
        <v>404</v>
      </c>
      <c r="I79" s="108" t="s">
        <v>399</v>
      </c>
      <c r="J79" s="134" t="s">
        <v>531</v>
      </c>
    </row>
    <row r="80" ht="26" customHeight="1" spans="1:10">
      <c r="A80" s="139" t="s">
        <v>313</v>
      </c>
      <c r="B80" s="132" t="s">
        <v>554</v>
      </c>
      <c r="C80" s="104" t="s">
        <v>393</v>
      </c>
      <c r="D80" s="133" t="s">
        <v>394</v>
      </c>
      <c r="E80" s="134" t="s">
        <v>555</v>
      </c>
      <c r="F80" s="108" t="s">
        <v>396</v>
      </c>
      <c r="G80" s="106" t="s">
        <v>488</v>
      </c>
      <c r="H80" s="108" t="s">
        <v>458</v>
      </c>
      <c r="I80" s="108" t="s">
        <v>399</v>
      </c>
      <c r="J80" s="134" t="s">
        <v>556</v>
      </c>
    </row>
    <row r="81" ht="26" customHeight="1" spans="1:10">
      <c r="A81" s="139"/>
      <c r="B81" s="136"/>
      <c r="C81" s="104" t="s">
        <v>393</v>
      </c>
      <c r="D81" s="133" t="s">
        <v>394</v>
      </c>
      <c r="E81" s="134" t="s">
        <v>557</v>
      </c>
      <c r="F81" s="108" t="s">
        <v>396</v>
      </c>
      <c r="G81" s="106" t="s">
        <v>558</v>
      </c>
      <c r="H81" s="108" t="s">
        <v>458</v>
      </c>
      <c r="I81" s="108" t="s">
        <v>399</v>
      </c>
      <c r="J81" s="134" t="s">
        <v>559</v>
      </c>
    </row>
    <row r="82" ht="26" customHeight="1" spans="1:10">
      <c r="A82" s="139"/>
      <c r="B82" s="136"/>
      <c r="C82" s="104" t="s">
        <v>393</v>
      </c>
      <c r="D82" s="133" t="s">
        <v>394</v>
      </c>
      <c r="E82" s="134" t="s">
        <v>560</v>
      </c>
      <c r="F82" s="108" t="s">
        <v>396</v>
      </c>
      <c r="G82" s="106" t="s">
        <v>561</v>
      </c>
      <c r="H82" s="108" t="s">
        <v>458</v>
      </c>
      <c r="I82" s="108" t="s">
        <v>399</v>
      </c>
      <c r="J82" s="134" t="s">
        <v>562</v>
      </c>
    </row>
    <row r="83" ht="26" customHeight="1" spans="1:10">
      <c r="A83" s="139"/>
      <c r="B83" s="136"/>
      <c r="C83" s="104" t="s">
        <v>393</v>
      </c>
      <c r="D83" s="133" t="s">
        <v>401</v>
      </c>
      <c r="E83" s="134" t="s">
        <v>563</v>
      </c>
      <c r="F83" s="108" t="s">
        <v>396</v>
      </c>
      <c r="G83" s="106" t="s">
        <v>403</v>
      </c>
      <c r="H83" s="108" t="s">
        <v>404</v>
      </c>
      <c r="I83" s="108" t="s">
        <v>399</v>
      </c>
      <c r="J83" s="134" t="s">
        <v>564</v>
      </c>
    </row>
    <row r="84" ht="26" customHeight="1" spans="1:10">
      <c r="A84" s="139"/>
      <c r="B84" s="136"/>
      <c r="C84" s="104" t="s">
        <v>393</v>
      </c>
      <c r="D84" s="133" t="s">
        <v>406</v>
      </c>
      <c r="E84" s="134" t="s">
        <v>565</v>
      </c>
      <c r="F84" s="108" t="s">
        <v>396</v>
      </c>
      <c r="G84" s="106" t="s">
        <v>427</v>
      </c>
      <c r="H84" s="108" t="s">
        <v>441</v>
      </c>
      <c r="I84" s="108" t="s">
        <v>399</v>
      </c>
      <c r="J84" s="134" t="s">
        <v>566</v>
      </c>
    </row>
    <row r="85" ht="26" customHeight="1" spans="1:10">
      <c r="A85" s="139"/>
      <c r="B85" s="136"/>
      <c r="C85" s="104" t="s">
        <v>409</v>
      </c>
      <c r="D85" s="133" t="s">
        <v>410</v>
      </c>
      <c r="E85" s="134" t="s">
        <v>567</v>
      </c>
      <c r="F85" s="108" t="s">
        <v>396</v>
      </c>
      <c r="G85" s="106" t="s">
        <v>494</v>
      </c>
      <c r="H85" s="108" t="s">
        <v>404</v>
      </c>
      <c r="I85" s="108" t="s">
        <v>413</v>
      </c>
      <c r="J85" s="134" t="s">
        <v>568</v>
      </c>
    </row>
    <row r="86" ht="26" customHeight="1" spans="1:10">
      <c r="A86" s="139"/>
      <c r="B86" s="138"/>
      <c r="C86" s="104" t="s">
        <v>415</v>
      </c>
      <c r="D86" s="133" t="s">
        <v>416</v>
      </c>
      <c r="E86" s="134" t="s">
        <v>417</v>
      </c>
      <c r="F86" s="108" t="s">
        <v>418</v>
      </c>
      <c r="G86" s="106" t="s">
        <v>432</v>
      </c>
      <c r="H86" s="108" t="s">
        <v>404</v>
      </c>
      <c r="I86" s="108" t="s">
        <v>399</v>
      </c>
      <c r="J86" s="134" t="s">
        <v>420</v>
      </c>
    </row>
    <row r="87" ht="37" customHeight="1" spans="1:10">
      <c r="A87" s="139" t="s">
        <v>315</v>
      </c>
      <c r="B87" s="132" t="s">
        <v>569</v>
      </c>
      <c r="C87" s="104" t="s">
        <v>393</v>
      </c>
      <c r="D87" s="133" t="s">
        <v>394</v>
      </c>
      <c r="E87" s="134" t="s">
        <v>570</v>
      </c>
      <c r="F87" s="108" t="s">
        <v>396</v>
      </c>
      <c r="G87" s="106" t="s">
        <v>156</v>
      </c>
      <c r="H87" s="108" t="s">
        <v>398</v>
      </c>
      <c r="I87" s="108" t="s">
        <v>399</v>
      </c>
      <c r="J87" s="134" t="s">
        <v>571</v>
      </c>
    </row>
    <row r="88" ht="37" customHeight="1" spans="1:10">
      <c r="A88" s="139"/>
      <c r="B88" s="136"/>
      <c r="C88" s="104" t="s">
        <v>393</v>
      </c>
      <c r="D88" s="133" t="s">
        <v>401</v>
      </c>
      <c r="E88" s="134" t="s">
        <v>572</v>
      </c>
      <c r="F88" s="108" t="s">
        <v>396</v>
      </c>
      <c r="G88" s="106" t="s">
        <v>403</v>
      </c>
      <c r="H88" s="108" t="s">
        <v>404</v>
      </c>
      <c r="I88" s="108" t="s">
        <v>399</v>
      </c>
      <c r="J88" s="134" t="s">
        <v>573</v>
      </c>
    </row>
    <row r="89" ht="37" customHeight="1" spans="1:10">
      <c r="A89" s="139"/>
      <c r="B89" s="136"/>
      <c r="C89" s="104" t="s">
        <v>393</v>
      </c>
      <c r="D89" s="133" t="s">
        <v>406</v>
      </c>
      <c r="E89" s="134" t="s">
        <v>426</v>
      </c>
      <c r="F89" s="108" t="s">
        <v>396</v>
      </c>
      <c r="G89" s="106" t="s">
        <v>427</v>
      </c>
      <c r="H89" s="108" t="s">
        <v>441</v>
      </c>
      <c r="I89" s="108" t="s">
        <v>399</v>
      </c>
      <c r="J89" s="134" t="s">
        <v>428</v>
      </c>
    </row>
    <row r="90" ht="37" customHeight="1" spans="1:10">
      <c r="A90" s="139"/>
      <c r="B90" s="136"/>
      <c r="C90" s="104" t="s">
        <v>409</v>
      </c>
      <c r="D90" s="133" t="s">
        <v>410</v>
      </c>
      <c r="E90" s="134" t="s">
        <v>574</v>
      </c>
      <c r="F90" s="108" t="s">
        <v>396</v>
      </c>
      <c r="G90" s="106" t="s">
        <v>575</v>
      </c>
      <c r="H90" s="108" t="s">
        <v>404</v>
      </c>
      <c r="I90" s="108" t="s">
        <v>413</v>
      </c>
      <c r="J90" s="134" t="s">
        <v>576</v>
      </c>
    </row>
    <row r="91" ht="37" customHeight="1" spans="1:10">
      <c r="A91" s="139"/>
      <c r="B91" s="138"/>
      <c r="C91" s="104" t="s">
        <v>415</v>
      </c>
      <c r="D91" s="133" t="s">
        <v>416</v>
      </c>
      <c r="E91" s="134" t="s">
        <v>417</v>
      </c>
      <c r="F91" s="108" t="s">
        <v>418</v>
      </c>
      <c r="G91" s="106" t="s">
        <v>419</v>
      </c>
      <c r="H91" s="108" t="s">
        <v>404</v>
      </c>
      <c r="I91" s="108" t="s">
        <v>399</v>
      </c>
      <c r="J91" s="134" t="s">
        <v>420</v>
      </c>
    </row>
    <row r="92" ht="26" customHeight="1" spans="1:10">
      <c r="A92" s="139" t="s">
        <v>318</v>
      </c>
      <c r="B92" s="132" t="s">
        <v>577</v>
      </c>
      <c r="C92" s="104" t="s">
        <v>393</v>
      </c>
      <c r="D92" s="133" t="s">
        <v>394</v>
      </c>
      <c r="E92" s="134" t="s">
        <v>578</v>
      </c>
      <c r="F92" s="108" t="s">
        <v>396</v>
      </c>
      <c r="G92" s="106" t="s">
        <v>466</v>
      </c>
      <c r="H92" s="108" t="s">
        <v>579</v>
      </c>
      <c r="I92" s="108" t="s">
        <v>399</v>
      </c>
      <c r="J92" s="134" t="s">
        <v>580</v>
      </c>
    </row>
    <row r="93" ht="26" customHeight="1" spans="1:10">
      <c r="A93" s="139"/>
      <c r="B93" s="136"/>
      <c r="C93" s="104" t="s">
        <v>393</v>
      </c>
      <c r="D93" s="133" t="s">
        <v>401</v>
      </c>
      <c r="E93" s="134" t="s">
        <v>581</v>
      </c>
      <c r="F93" s="108" t="s">
        <v>418</v>
      </c>
      <c r="G93" s="106" t="s">
        <v>432</v>
      </c>
      <c r="H93" s="108" t="s">
        <v>404</v>
      </c>
      <c r="I93" s="108" t="s">
        <v>399</v>
      </c>
      <c r="J93" s="134" t="s">
        <v>582</v>
      </c>
    </row>
    <row r="94" ht="26" customHeight="1" spans="1:10">
      <c r="A94" s="139"/>
      <c r="B94" s="136"/>
      <c r="C94" s="104" t="s">
        <v>393</v>
      </c>
      <c r="D94" s="133" t="s">
        <v>406</v>
      </c>
      <c r="E94" s="134" t="s">
        <v>426</v>
      </c>
      <c r="F94" s="108" t="s">
        <v>396</v>
      </c>
      <c r="G94" s="106" t="s">
        <v>154</v>
      </c>
      <c r="H94" s="108" t="s">
        <v>473</v>
      </c>
      <c r="I94" s="108" t="s">
        <v>399</v>
      </c>
      <c r="J94" s="134" t="s">
        <v>583</v>
      </c>
    </row>
    <row r="95" ht="26" customHeight="1" spans="1:10">
      <c r="A95" s="139"/>
      <c r="B95" s="136"/>
      <c r="C95" s="104" t="s">
        <v>409</v>
      </c>
      <c r="D95" s="133" t="s">
        <v>410</v>
      </c>
      <c r="E95" s="134" t="s">
        <v>584</v>
      </c>
      <c r="F95" s="108" t="s">
        <v>396</v>
      </c>
      <c r="G95" s="106" t="s">
        <v>476</v>
      </c>
      <c r="H95" s="108" t="s">
        <v>477</v>
      </c>
      <c r="I95" s="108" t="s">
        <v>413</v>
      </c>
      <c r="J95" s="134" t="s">
        <v>585</v>
      </c>
    </row>
    <row r="96" ht="26" customHeight="1" spans="1:10">
      <c r="A96" s="139"/>
      <c r="B96" s="138"/>
      <c r="C96" s="104" t="s">
        <v>415</v>
      </c>
      <c r="D96" s="133" t="s">
        <v>416</v>
      </c>
      <c r="E96" s="134" t="s">
        <v>417</v>
      </c>
      <c r="F96" s="108" t="s">
        <v>418</v>
      </c>
      <c r="G96" s="106" t="s">
        <v>432</v>
      </c>
      <c r="H96" s="108" t="s">
        <v>404</v>
      </c>
      <c r="I96" s="108" t="s">
        <v>399</v>
      </c>
      <c r="J96" s="134" t="s">
        <v>586</v>
      </c>
    </row>
    <row r="97" ht="26" customHeight="1" spans="1:10">
      <c r="A97" s="139" t="s">
        <v>320</v>
      </c>
      <c r="B97" s="132" t="s">
        <v>587</v>
      </c>
      <c r="C97" s="104" t="s">
        <v>393</v>
      </c>
      <c r="D97" s="133" t="s">
        <v>394</v>
      </c>
      <c r="E97" s="134" t="s">
        <v>588</v>
      </c>
      <c r="F97" s="108" t="s">
        <v>396</v>
      </c>
      <c r="G97" s="106" t="s">
        <v>488</v>
      </c>
      <c r="H97" s="108" t="s">
        <v>589</v>
      </c>
      <c r="I97" s="108" t="s">
        <v>399</v>
      </c>
      <c r="J97" s="134" t="s">
        <v>590</v>
      </c>
    </row>
    <row r="98" ht="26" customHeight="1" spans="1:10">
      <c r="A98" s="139"/>
      <c r="B98" s="136"/>
      <c r="C98" s="104" t="s">
        <v>393</v>
      </c>
      <c r="D98" s="133" t="s">
        <v>401</v>
      </c>
      <c r="E98" s="134" t="s">
        <v>450</v>
      </c>
      <c r="F98" s="108" t="s">
        <v>396</v>
      </c>
      <c r="G98" s="106" t="s">
        <v>403</v>
      </c>
      <c r="H98" s="108" t="s">
        <v>404</v>
      </c>
      <c r="I98" s="108" t="s">
        <v>399</v>
      </c>
      <c r="J98" s="134" t="s">
        <v>451</v>
      </c>
    </row>
    <row r="99" ht="26" customHeight="1" spans="1:10">
      <c r="A99" s="139"/>
      <c r="B99" s="136"/>
      <c r="C99" s="104" t="s">
        <v>393</v>
      </c>
      <c r="D99" s="133" t="s">
        <v>406</v>
      </c>
      <c r="E99" s="134" t="s">
        <v>426</v>
      </c>
      <c r="F99" s="108" t="s">
        <v>396</v>
      </c>
      <c r="G99" s="106" t="s">
        <v>427</v>
      </c>
      <c r="H99" s="108" t="s">
        <v>441</v>
      </c>
      <c r="I99" s="108" t="s">
        <v>399</v>
      </c>
      <c r="J99" s="134" t="s">
        <v>428</v>
      </c>
    </row>
    <row r="100" ht="26" customHeight="1" spans="1:10">
      <c r="A100" s="139"/>
      <c r="B100" s="136"/>
      <c r="C100" s="104" t="s">
        <v>409</v>
      </c>
      <c r="D100" s="133" t="s">
        <v>410</v>
      </c>
      <c r="E100" s="134" t="s">
        <v>591</v>
      </c>
      <c r="F100" s="108" t="s">
        <v>396</v>
      </c>
      <c r="G100" s="106" t="s">
        <v>494</v>
      </c>
      <c r="H100" s="108" t="s">
        <v>477</v>
      </c>
      <c r="I100" s="108" t="s">
        <v>413</v>
      </c>
      <c r="J100" s="134" t="s">
        <v>592</v>
      </c>
    </row>
    <row r="101" ht="26" customHeight="1" spans="1:10">
      <c r="A101" s="139"/>
      <c r="B101" s="138"/>
      <c r="C101" s="104" t="s">
        <v>415</v>
      </c>
      <c r="D101" s="133" t="s">
        <v>416</v>
      </c>
      <c r="E101" s="134" t="s">
        <v>454</v>
      </c>
      <c r="F101" s="108" t="s">
        <v>418</v>
      </c>
      <c r="G101" s="106" t="s">
        <v>419</v>
      </c>
      <c r="H101" s="108" t="s">
        <v>404</v>
      </c>
      <c r="I101" s="108" t="s">
        <v>399</v>
      </c>
      <c r="J101" s="134" t="s">
        <v>593</v>
      </c>
    </row>
    <row r="102" ht="26" customHeight="1" spans="1:10">
      <c r="A102" s="139" t="s">
        <v>322</v>
      </c>
      <c r="B102" s="132" t="s">
        <v>594</v>
      </c>
      <c r="C102" s="104" t="s">
        <v>393</v>
      </c>
      <c r="D102" s="133" t="s">
        <v>394</v>
      </c>
      <c r="E102" s="134" t="s">
        <v>595</v>
      </c>
      <c r="F102" s="108" t="s">
        <v>396</v>
      </c>
      <c r="G102" s="106" t="s">
        <v>561</v>
      </c>
      <c r="H102" s="108" t="s">
        <v>458</v>
      </c>
      <c r="I102" s="108" t="s">
        <v>399</v>
      </c>
      <c r="J102" s="134" t="s">
        <v>596</v>
      </c>
    </row>
    <row r="103" ht="26" customHeight="1" spans="1:10">
      <c r="A103" s="139"/>
      <c r="B103" s="136"/>
      <c r="C103" s="104" t="s">
        <v>393</v>
      </c>
      <c r="D103" s="133" t="s">
        <v>401</v>
      </c>
      <c r="E103" s="134" t="s">
        <v>597</v>
      </c>
      <c r="F103" s="108" t="s">
        <v>396</v>
      </c>
      <c r="G103" s="106" t="s">
        <v>403</v>
      </c>
      <c r="H103" s="108" t="s">
        <v>404</v>
      </c>
      <c r="I103" s="108" t="s">
        <v>399</v>
      </c>
      <c r="J103" s="134" t="s">
        <v>598</v>
      </c>
    </row>
    <row r="104" ht="26" customHeight="1" spans="1:10">
      <c r="A104" s="139"/>
      <c r="B104" s="136"/>
      <c r="C104" s="104" t="s">
        <v>393</v>
      </c>
      <c r="D104" s="133" t="s">
        <v>406</v>
      </c>
      <c r="E104" s="134" t="s">
        <v>426</v>
      </c>
      <c r="F104" s="108" t="s">
        <v>396</v>
      </c>
      <c r="G104" s="106" t="s">
        <v>427</v>
      </c>
      <c r="H104" s="108" t="s">
        <v>441</v>
      </c>
      <c r="I104" s="108" t="s">
        <v>399</v>
      </c>
      <c r="J104" s="134" t="s">
        <v>428</v>
      </c>
    </row>
    <row r="105" ht="26" customHeight="1" spans="1:10">
      <c r="A105" s="139"/>
      <c r="B105" s="136"/>
      <c r="C105" s="104" t="s">
        <v>409</v>
      </c>
      <c r="D105" s="133" t="s">
        <v>410</v>
      </c>
      <c r="E105" s="134" t="s">
        <v>599</v>
      </c>
      <c r="F105" s="108" t="s">
        <v>396</v>
      </c>
      <c r="G105" s="106" t="s">
        <v>494</v>
      </c>
      <c r="H105" s="108" t="s">
        <v>404</v>
      </c>
      <c r="I105" s="108" t="s">
        <v>413</v>
      </c>
      <c r="J105" s="134" t="s">
        <v>600</v>
      </c>
    </row>
    <row r="106" ht="26" customHeight="1" spans="1:10">
      <c r="A106" s="139"/>
      <c r="B106" s="138"/>
      <c r="C106" s="104" t="s">
        <v>415</v>
      </c>
      <c r="D106" s="133" t="s">
        <v>416</v>
      </c>
      <c r="E106" s="134" t="s">
        <v>417</v>
      </c>
      <c r="F106" s="108" t="s">
        <v>418</v>
      </c>
      <c r="G106" s="106" t="s">
        <v>432</v>
      </c>
      <c r="H106" s="108" t="s">
        <v>404</v>
      </c>
      <c r="I106" s="108" t="s">
        <v>399</v>
      </c>
      <c r="J106" s="134" t="s">
        <v>420</v>
      </c>
    </row>
    <row r="107" ht="35" customHeight="1" spans="1:10">
      <c r="A107" s="139" t="s">
        <v>324</v>
      </c>
      <c r="B107" s="132" t="s">
        <v>601</v>
      </c>
      <c r="C107" s="104" t="s">
        <v>393</v>
      </c>
      <c r="D107" s="133" t="s">
        <v>394</v>
      </c>
      <c r="E107" s="134" t="s">
        <v>533</v>
      </c>
      <c r="F107" s="108" t="s">
        <v>396</v>
      </c>
      <c r="G107" s="106" t="s">
        <v>534</v>
      </c>
      <c r="H107" s="108" t="s">
        <v>398</v>
      </c>
      <c r="I107" s="108" t="s">
        <v>399</v>
      </c>
      <c r="J107" s="134" t="s">
        <v>602</v>
      </c>
    </row>
    <row r="108" ht="35" customHeight="1" spans="1:10">
      <c r="A108" s="139"/>
      <c r="B108" s="136"/>
      <c r="C108" s="104" t="s">
        <v>393</v>
      </c>
      <c r="D108" s="133" t="s">
        <v>401</v>
      </c>
      <c r="E108" s="134" t="s">
        <v>603</v>
      </c>
      <c r="F108" s="108" t="s">
        <v>418</v>
      </c>
      <c r="G108" s="106" t="s">
        <v>432</v>
      </c>
      <c r="H108" s="108" t="s">
        <v>404</v>
      </c>
      <c r="I108" s="108" t="s">
        <v>399</v>
      </c>
      <c r="J108" s="134" t="s">
        <v>604</v>
      </c>
    </row>
    <row r="109" ht="35" customHeight="1" spans="1:10">
      <c r="A109" s="139"/>
      <c r="B109" s="136"/>
      <c r="C109" s="104" t="s">
        <v>393</v>
      </c>
      <c r="D109" s="133" t="s">
        <v>406</v>
      </c>
      <c r="E109" s="134" t="s">
        <v>426</v>
      </c>
      <c r="F109" s="108" t="s">
        <v>396</v>
      </c>
      <c r="G109" s="106" t="s">
        <v>427</v>
      </c>
      <c r="H109" s="108" t="s">
        <v>441</v>
      </c>
      <c r="I109" s="108" t="s">
        <v>399</v>
      </c>
      <c r="J109" s="134" t="s">
        <v>428</v>
      </c>
    </row>
    <row r="110" ht="35" customHeight="1" spans="1:10">
      <c r="A110" s="139"/>
      <c r="B110" s="136"/>
      <c r="C110" s="104" t="s">
        <v>409</v>
      </c>
      <c r="D110" s="133" t="s">
        <v>410</v>
      </c>
      <c r="E110" s="134" t="s">
        <v>605</v>
      </c>
      <c r="F110" s="108" t="s">
        <v>396</v>
      </c>
      <c r="G110" s="106" t="s">
        <v>575</v>
      </c>
      <c r="H110" s="108" t="s">
        <v>404</v>
      </c>
      <c r="I110" s="108" t="s">
        <v>413</v>
      </c>
      <c r="J110" s="134" t="s">
        <v>606</v>
      </c>
    </row>
    <row r="111" ht="35" customHeight="1" spans="1:10">
      <c r="A111" s="139"/>
      <c r="B111" s="138"/>
      <c r="C111" s="104" t="s">
        <v>415</v>
      </c>
      <c r="D111" s="133" t="s">
        <v>416</v>
      </c>
      <c r="E111" s="134" t="s">
        <v>417</v>
      </c>
      <c r="F111" s="108" t="s">
        <v>418</v>
      </c>
      <c r="G111" s="106" t="s">
        <v>419</v>
      </c>
      <c r="H111" s="108" t="s">
        <v>404</v>
      </c>
      <c r="I111" s="108" t="s">
        <v>399</v>
      </c>
      <c r="J111" s="134" t="s">
        <v>420</v>
      </c>
    </row>
  </sheetData>
  <mergeCells count="42">
    <mergeCell ref="A3:J3"/>
    <mergeCell ref="A4:H4"/>
    <mergeCell ref="A8:A12"/>
    <mergeCell ref="A13:A17"/>
    <mergeCell ref="A18:A22"/>
    <mergeCell ref="A23:A27"/>
    <mergeCell ref="A28:A32"/>
    <mergeCell ref="A33:A37"/>
    <mergeCell ref="A38:A42"/>
    <mergeCell ref="A43:A47"/>
    <mergeCell ref="A48:A52"/>
    <mergeCell ref="A53:A57"/>
    <mergeCell ref="A58:A63"/>
    <mergeCell ref="A64:A68"/>
    <mergeCell ref="A69:A74"/>
    <mergeCell ref="A75:A79"/>
    <mergeCell ref="A80:A86"/>
    <mergeCell ref="A87:A91"/>
    <mergeCell ref="A92:A96"/>
    <mergeCell ref="A97:A101"/>
    <mergeCell ref="A102:A106"/>
    <mergeCell ref="A107:A111"/>
    <mergeCell ref="B8:B12"/>
    <mergeCell ref="B13:B17"/>
    <mergeCell ref="B18:B22"/>
    <mergeCell ref="B23:B27"/>
    <mergeCell ref="B28:B32"/>
    <mergeCell ref="B33:B37"/>
    <mergeCell ref="B38:B42"/>
    <mergeCell ref="B43:B47"/>
    <mergeCell ref="B48:B52"/>
    <mergeCell ref="B53:B57"/>
    <mergeCell ref="B58:B63"/>
    <mergeCell ref="B64:B68"/>
    <mergeCell ref="B69:B74"/>
    <mergeCell ref="B75:B79"/>
    <mergeCell ref="B80:B86"/>
    <mergeCell ref="B87:B91"/>
    <mergeCell ref="B92:B96"/>
    <mergeCell ref="B97:B101"/>
    <mergeCell ref="B102:B106"/>
    <mergeCell ref="B107:B111"/>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2025-03-07T05:47:38Z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2052-12.1.0.17140</vt:lpwstr>
  </property>
  <property fmtid="{D5CDD505-2E9C-101B-9397-08002B2CF9AE}" pid="4" name="KSOReadingLayout">
    <vt:bool>true</vt:bool>
  </property>
</Properties>
</file>