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4" hidden="1">一般公共预算支出表!$A$10:$AC$53</definedName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Area" localSheetId="10">县级项目投向表!$A$2:$C$25</definedName>
    <definedName name="_xlnm.Print_Area" localSheetId="4">一般公共预算支出表!$A$1:$AB$53</definedName>
    <definedName name="_xlnm.Print_Area" localSheetId="13">政府采购表!$A$1:$R$18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<sst xmlns="http://schemas.openxmlformats.org/spreadsheetml/2006/main" count="541">
  <si>
    <t>表一</t>
  </si>
  <si>
    <t xml:space="preserve"> 部门财务收支总体情况表</t>
  </si>
  <si>
    <t>单位名称：新平县交通运输局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</si>
  <si>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</si>
  <si>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</si>
  <si>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</si>
  <si>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</si>
  <si>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</si>
  <si>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</si>
  <si>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</si>
  <si>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</si>
  <si>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</si>
  <si>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</si>
  <si>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</si>
  <si>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</si>
  <si>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</si>
  <si>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</si>
  <si>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</si>
  <si>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</si>
  <si>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</si>
  <si>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</si>
  <si>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</si>
  <si>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</si>
  <si>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</si>
  <si>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</si>
  <si>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</si>
  <si>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</si>
  <si>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</si>
  <si>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</si>
  <si>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</si>
  <si>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</si>
  <si>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</si>
  <si>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</si>
  <si>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</si>
  <si>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</si>
  <si>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</si>
  <si>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</si>
  <si>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</si>
  <si>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</si>
  <si>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</si>
  <si>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</si>
  <si>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</si>
  <si>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</si>
  <si>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</si>
  <si>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</si>
  <si>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</si>
  <si>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</si>
  <si>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</si>
  <si>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</si>
  <si>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</si>
  <si>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</si>
  <si>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</si>
  <si>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</si>
  <si>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</si>
  <si>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</si>
  <si>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</si>
  <si>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</si>
  <si>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</si>
  <si>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</si>
  <si>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</si>
  <si>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</si>
  <si>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</si>
  <si>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</si>
  <si>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</si>
  <si>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</si>
  <si>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</si>
  <si>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</si>
  <si>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</si>
  <si>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</si>
  <si>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</si>
  <si>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</si>
  <si>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</si>
  <si>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</si>
  <si>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</si>
  <si>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</si>
  <si>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</si>
  <si>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</si>
  <si>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</si>
  <si>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</si>
  <si>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</si>
  <si>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</si>
  <si>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</si>
  <si>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</si>
  <si>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</si>
  <si>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</si>
  <si>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</si>
  <si>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</si>
  <si>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</si>
  <si>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</si>
  <si>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</si>
  <si>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</si>
  <si>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</si>
  <si>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</si>
  <si>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</si>
  <si>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</si>
  <si>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宋体"/>
        <charset val="134"/>
      </rPr>
      <t>新平县交通运输局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</si>
  <si>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</si>
  <si>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</si>
  <si>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</si>
  <si>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</si>
  <si>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</si>
  <si>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</si>
  <si>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</si>
  <si>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</si>
  <si>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</si>
  <si>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</si>
  <si>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</si>
  <si>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</si>
  <si>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</si>
  <si>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</si>
  <si>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</si>
  <si>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</si>
  <si>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</si>
  <si>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</si>
  <si>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</si>
  <si>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</si>
  <si>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</si>
  <si>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</si>
  <si>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</si>
  <si>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</si>
  <si>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</si>
  <si>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</si>
  <si>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</si>
  <si>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</si>
  <si>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</si>
  <si>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</si>
  <si>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</si>
  <si>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</si>
  <si>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</si>
  <si>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</si>
  <si>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</si>
  <si>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</si>
  <si>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</si>
  <si>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</si>
  <si>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</si>
  <si>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</si>
  <si>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</si>
  <si>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</si>
  <si>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</si>
  <si>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</si>
  <si>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</si>
  <si>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</si>
  <si>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</si>
  <si>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</si>
  <si>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</si>
  <si>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</si>
  <si>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</si>
  <si>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  新平县交通运输局行政</t>
  </si>
  <si>
    <t xml:space="preserve">      社会保障和就业支出</t>
  </si>
  <si>
    <t xml:space="preserve">        行政事业单位离退休</t>
  </si>
  <si>
    <t xml:space="preserve">          归口管理的行政单位离退休</t>
  </si>
  <si>
    <t xml:space="preserve">          机关事业单位基本养老保险缴费支出</t>
  </si>
  <si>
    <t xml:space="preserve">          机关事业单位职业年金缴费支出</t>
  </si>
  <si>
    <t xml:space="preserve">        财政对其他社会保险基金的补助</t>
  </si>
  <si>
    <t xml:space="preserve">          财政对失业保险基金的补助</t>
  </si>
  <si>
    <t xml:space="preserve">          财政对工伤保险基金的补助</t>
  </si>
  <si>
    <t xml:space="preserve">          财政对生育保险基金的补助</t>
  </si>
  <si>
    <t xml:space="preserve">      卫生健康支出</t>
  </si>
  <si>
    <t xml:space="preserve">        行政事业单位医疗</t>
  </si>
  <si>
    <t xml:space="preserve">          行政单位医疗</t>
  </si>
  <si>
    <t xml:space="preserve">          公务员医疗补助</t>
  </si>
  <si>
    <t xml:space="preserve">      交通运输支出</t>
  </si>
  <si>
    <t xml:space="preserve">        公路水路运输</t>
  </si>
  <si>
    <t xml:space="preserve">          行政运行</t>
  </si>
  <si>
    <t xml:space="preserve">      住房保障支出</t>
  </si>
  <si>
    <t xml:space="preserve">        住房改革支出</t>
  </si>
  <si>
    <t xml:space="preserve">          住房公积金</t>
  </si>
  <si>
    <t xml:space="preserve">    新平县交通运输局事业</t>
  </si>
  <si>
    <t xml:space="preserve">          事业单位离退休</t>
  </si>
  <si>
    <t xml:space="preserve">          事业单位医疗</t>
  </si>
  <si>
    <t xml:space="preserve">      城乡社区支出</t>
  </si>
  <si>
    <t xml:space="preserve">        城乡社区规划与管理</t>
  </si>
  <si>
    <t xml:space="preserve">          城乡社区规划与管理</t>
  </si>
  <si>
    <t xml:space="preserve">          其他公路水路运输支出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</si>
  <si>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</si>
  <si>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</si>
  <si>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</si>
  <si>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</si>
  <si>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</si>
  <si>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</si>
  <si>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</si>
  <si>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</si>
  <si>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</si>
  <si>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</si>
  <si>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</si>
  <si>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</si>
  <si>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</si>
  <si>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</si>
  <si>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</si>
  <si>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</si>
  <si>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</si>
  <si>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</si>
  <si>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</si>
  <si>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</si>
  <si>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</si>
  <si>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</si>
  <si>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</si>
  <si>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</si>
  <si>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</si>
  <si>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</si>
  <si>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</si>
  <si>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</si>
  <si>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</si>
  <si>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</si>
  <si>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</si>
  <si>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</si>
  <si>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</si>
  <si>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</si>
  <si>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</si>
  <si>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</si>
  <si>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</si>
  <si>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</si>
  <si>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</si>
  <si>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</si>
  <si>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</si>
  <si>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</si>
  <si>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</si>
  <si>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</si>
  <si>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</si>
  <si>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</si>
  <si>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</si>
  <si>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</si>
  <si>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</si>
  <si>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</si>
  <si>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</si>
  <si>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</si>
  <si>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</si>
  <si>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</si>
  <si>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</si>
  <si>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</si>
  <si>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</si>
  <si>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</si>
  <si>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</si>
  <si>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</si>
  <si>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</si>
  <si>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</si>
  <si>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</si>
  <si>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</si>
  <si>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</si>
  <si>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</si>
  <si>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</si>
  <si>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</si>
  <si>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</si>
  <si>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</si>
  <si>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</si>
  <si>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</si>
  <si>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</si>
  <si>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</si>
  <si>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</si>
  <si>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</si>
  <si>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</si>
  <si>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</si>
  <si>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</si>
  <si>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</si>
  <si>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</si>
  <si>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</si>
  <si>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</si>
  <si>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</si>
  <si>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</si>
  <si>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</si>
  <si>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</si>
  <si>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</si>
  <si>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</si>
  <si>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</si>
  <si>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</si>
  <si>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</si>
  <si>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</si>
  <si>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</si>
  <si>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</si>
  <si>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</si>
  <si>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</si>
  <si>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</si>
  <si>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</si>
  <si>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</si>
  <si>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</si>
  <si>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</si>
  <si>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</si>
  <si>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</si>
  <si>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</si>
  <si>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</si>
  <si>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</si>
  <si>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1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</si>
  <si>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</si>
  <si>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</si>
  <si>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</si>
  <si>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</si>
  <si>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</si>
  <si>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</si>
  <si>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</si>
  <si>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</si>
  <si>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</si>
  <si>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</si>
  <si>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</si>
  <si>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</si>
  <si>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</si>
  <si>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</si>
  <si>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</si>
  <si>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</si>
  <si>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</si>
  <si>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</si>
  <si>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</si>
  <si>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</si>
  <si>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</si>
  <si>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</si>
  <si>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</si>
  <si>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</si>
  <si>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</si>
  <si>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</si>
  <si>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</si>
  <si>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</si>
  <si>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</si>
  <si>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</si>
  <si>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</si>
  <si>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</si>
  <si>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</si>
  <si>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</si>
  <si>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</si>
  <si>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</si>
  <si>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</si>
  <si>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</si>
  <si>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</si>
  <si>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</si>
  <si>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</si>
  <si>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</si>
  <si>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</si>
  <si>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</si>
  <si>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</si>
  <si>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</si>
  <si>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</si>
  <si>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</si>
  <si>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</si>
  <si>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</si>
  <si>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</si>
  <si>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</si>
  <si>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</si>
  <si>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</si>
  <si>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</si>
  <si>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</si>
  <si>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</si>
  <si>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</si>
  <si>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</si>
  <si>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</si>
  <si>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</si>
  <si>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</si>
  <si>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</si>
  <si>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</si>
  <si>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</si>
  <si>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</si>
  <si>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</si>
  <si>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</si>
  <si>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</si>
  <si>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</si>
  <si>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</si>
  <si>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</si>
  <si>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</si>
  <si>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</si>
  <si>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</si>
  <si>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</si>
  <si>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</si>
  <si>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</si>
  <si>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</si>
  <si>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</si>
  <si>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</si>
  <si>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</si>
  <si>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</si>
  <si>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</si>
  <si>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</si>
  <si>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</si>
  <si>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</si>
  <si>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</si>
  <si>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</si>
  <si>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</si>
  <si>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</si>
  <si>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</si>
  <si>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</si>
  <si>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</si>
  <si>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</si>
  <si>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</si>
  <si>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</si>
  <si>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</si>
  <si>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</si>
  <si>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</si>
  <si>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</si>
  <si>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</si>
  <si>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</si>
  <si>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</si>
  <si>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</si>
  <si>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</si>
  <si>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</si>
  <si>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</si>
  <si>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</si>
  <si>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</si>
  <si>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</si>
  <si>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</si>
  <si>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</si>
  <si>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</si>
  <si>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</si>
  <si>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</si>
  <si>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</si>
  <si>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</si>
  <si>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</si>
  <si>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</si>
  <si>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</si>
  <si>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</si>
  <si>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</si>
  <si>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</si>
  <si>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</si>
  <si>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</si>
  <si>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</si>
  <si>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</si>
  <si>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</si>
  <si>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</si>
  <si>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</si>
  <si>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</si>
  <si>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</si>
  <si>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</si>
  <si>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</si>
  <si>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</si>
  <si>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</si>
  <si>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</si>
  <si>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</si>
  <si>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</si>
  <si>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</si>
  <si>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</si>
  <si>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</si>
  <si>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</si>
  <si>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</si>
  <si>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</si>
  <si>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</si>
  <si>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</si>
  <si>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</si>
  <si>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</si>
  <si>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</si>
  <si>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</si>
  <si>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</si>
  <si>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</si>
  <si>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</si>
  <si>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</si>
  <si>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</si>
  <si>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</si>
  <si>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</si>
  <si>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部门：新平县交通运输局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</si>
  <si>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</si>
  <si>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</si>
  <si>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</si>
  <si>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</si>
  <si>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</si>
  <si>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</si>
  <si>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</si>
  <si>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</si>
  <si>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</si>
  <si>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</si>
  <si>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</si>
  <si>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</si>
  <si>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</si>
  <si>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</si>
  <si>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</si>
  <si>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</si>
  <si>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</si>
  <si>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</si>
  <si>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</si>
  <si>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</si>
  <si>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</si>
  <si>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</si>
  <si>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</si>
  <si>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</si>
  <si>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</si>
  <si>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</si>
  <si>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</si>
  <si>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</si>
  <si>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</si>
  <si>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</si>
  <si>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</si>
  <si>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</si>
  <si>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</si>
  <si>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</si>
  <si>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</si>
  <si>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</si>
  <si>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</si>
  <si>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</si>
  <si>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</si>
  <si>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</si>
  <si>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</si>
  <si>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</si>
  <si>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</si>
  <si>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</si>
  <si>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</si>
  <si>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</si>
  <si>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</si>
  <si>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</si>
  <si>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</si>
  <si>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</si>
  <si>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</si>
  <si>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</si>
  <si>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</si>
  <si>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</si>
  <si>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</si>
  <si>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</si>
  <si>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</si>
  <si>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</si>
  <si>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</si>
  <si>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</si>
  <si>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</si>
  <si>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</si>
  <si>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</si>
  <si>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</si>
  <si>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</si>
  <si>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</si>
  <si>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</si>
  <si>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</si>
  <si>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</si>
  <si>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</si>
  <si>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</si>
  <si>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</si>
  <si>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</si>
  <si>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</si>
  <si>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</si>
  <si>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</si>
  <si>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</si>
  <si>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</si>
  <si>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</si>
  <si>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</si>
  <si>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</si>
  <si>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</si>
  <si>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</si>
  <si>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</si>
  <si>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新平县交通运输局</t>
  </si>
  <si>
    <t xml:space="preserve">      2019年采购计划</t>
  </si>
  <si>
    <t>办公设备</t>
  </si>
  <si>
    <t>打印机</t>
  </si>
  <si>
    <t>台</t>
  </si>
  <si>
    <t>摄影、摄像设备</t>
  </si>
  <si>
    <t>检测试验设备</t>
  </si>
  <si>
    <t>试验及检验监测设备</t>
  </si>
  <si>
    <t>套</t>
  </si>
  <si>
    <t>办公家具</t>
  </si>
  <si>
    <t>计算机</t>
  </si>
  <si>
    <t>路政和质监站服装服饰</t>
  </si>
  <si>
    <t>服装服饰</t>
  </si>
  <si>
    <t>30</t>
  </si>
  <si>
    <t>计算机通用软件</t>
  </si>
</sst>
</file>

<file path=xl/styles.xml><?xml version="1.0" encoding="utf-8"?>
<styleSheet xmlns="http://schemas.openxmlformats.org/spreadsheetml/2006/main">
  <numFmts count="10">
    <numFmt numFmtId="176" formatCode="yyyy/mm/dd"/>
    <numFmt numFmtId="177" formatCode="#,##0.00_ ;[Red]\-#,##0.00\ "/>
    <numFmt numFmtId="178" formatCode="_ * #,##0.0_ ;_ * \-#,##0.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_ * #,##0_ ;_ * \-#,##0_ ;_ * &quot;-&quot;??_ ;_ @_ "/>
    <numFmt numFmtId="180" formatCode="[$-10804]#,##0.00#;\-#,##0.00#;\ "/>
    <numFmt numFmtId="181" formatCode="#,##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1" fillId="2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18" borderId="34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7" borderId="33" applyNumberFormat="0" applyAlignment="0" applyProtection="0">
      <alignment vertical="center"/>
    </xf>
    <xf numFmtId="0" fontId="42" fillId="17" borderId="37" applyNumberFormat="0" applyAlignment="0" applyProtection="0">
      <alignment vertical="center"/>
    </xf>
    <xf numFmtId="0" fontId="31" fillId="12" borderId="31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2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1" fillId="0" borderId="0"/>
  </cellStyleXfs>
  <cellXfs count="19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7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vertical="center" wrapText="1"/>
    </xf>
    <xf numFmtId="0" fontId="11" fillId="0" borderId="1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0" fontId="12" fillId="0" borderId="0" xfId="56" applyFont="1" applyFill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6" applyNumberFormat="1" applyFont="1" applyFill="1" applyBorder="1" applyAlignment="1">
      <alignment vertical="center"/>
    </xf>
    <xf numFmtId="0" fontId="4" fillId="0" borderId="1" xfId="56" applyFont="1" applyFill="1" applyBorder="1" applyAlignment="1">
      <alignment horizontal="left" vertical="center"/>
    </xf>
    <xf numFmtId="0" fontId="4" fillId="0" borderId="1" xfId="56" applyFont="1" applyFill="1" applyBorder="1" applyAlignment="1">
      <alignment vertical="center"/>
    </xf>
    <xf numFmtId="0" fontId="14" fillId="0" borderId="1" xfId="56" applyFont="1" applyFill="1" applyBorder="1" applyAlignment="1">
      <alignment horizontal="left" vertical="center"/>
    </xf>
    <xf numFmtId="178" fontId="11" fillId="0" borderId="0" xfId="37" applyNumberFormat="1" applyFont="1" applyFill="1" applyBorder="1">
      <alignment vertical="center"/>
    </xf>
    <xf numFmtId="178" fontId="4" fillId="0" borderId="0" xfId="56" applyNumberFormat="1" applyFont="1" applyFill="1" applyAlignment="1">
      <alignment vertical="center"/>
    </xf>
    <xf numFmtId="43" fontId="4" fillId="0" borderId="0" xfId="56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4" applyFont="1" applyFill="1" applyBorder="1" applyAlignment="1"/>
    <xf numFmtId="0" fontId="22" fillId="0" borderId="18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9" xfId="5" applyFont="1" applyFill="1" applyBorder="1" applyAlignment="1">
      <alignment horizontal="center" vertical="center" wrapText="1"/>
    </xf>
    <xf numFmtId="0" fontId="22" fillId="0" borderId="20" xfId="5" applyFont="1" applyFill="1" applyBorder="1" applyAlignment="1">
      <alignment horizontal="center" vertical="center" wrapText="1"/>
    </xf>
    <xf numFmtId="0" fontId="22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left" vertical="center" wrapText="1"/>
    </xf>
    <xf numFmtId="0" fontId="22" fillId="0" borderId="16" xfId="5" applyFont="1" applyFill="1" applyBorder="1" applyAlignment="1">
      <alignment horizontal="left" vertical="center" wrapText="1"/>
    </xf>
    <xf numFmtId="0" fontId="22" fillId="0" borderId="17" xfId="5" applyFont="1" applyFill="1" applyBorder="1" applyAlignment="1">
      <alignment horizontal="left" vertical="center" wrapText="1"/>
    </xf>
    <xf numFmtId="0" fontId="23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0" fillId="4" borderId="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9" fillId="4" borderId="1" xfId="54" applyFont="1" applyFill="1" applyBorder="1" applyAlignment="1" applyProtection="1">
      <alignment horizontal="center" vertical="center" wrapText="1" readingOrder="1"/>
      <protection locked="0"/>
    </xf>
    <xf numFmtId="0" fontId="9" fillId="0" borderId="7" xfId="54" applyFont="1" applyFill="1" applyBorder="1" applyAlignment="1" applyProtection="1">
      <alignment vertical="center" wrapText="1" readingOrder="1"/>
      <protection locked="0"/>
    </xf>
    <xf numFmtId="0" fontId="9" fillId="0" borderId="16" xfId="54" applyFont="1" applyFill="1" applyBorder="1" applyAlignment="1" applyProtection="1">
      <alignment vertical="center" wrapText="1" readingOrder="1"/>
      <protection locked="0"/>
    </xf>
    <xf numFmtId="0" fontId="9" fillId="0" borderId="17" xfId="54" applyFont="1" applyFill="1" applyBorder="1" applyAlignment="1" applyProtection="1">
      <alignment vertical="center" wrapText="1" readingOrder="1"/>
      <protection locked="0"/>
    </xf>
    <xf numFmtId="0" fontId="9" fillId="5" borderId="7" xfId="54" applyFont="1" applyFill="1" applyBorder="1" applyAlignment="1" applyProtection="1">
      <alignment vertical="center" wrapText="1" readingOrder="1"/>
      <protection locked="0"/>
    </xf>
    <xf numFmtId="0" fontId="9" fillId="5" borderId="16" xfId="54" applyFont="1" applyFill="1" applyBorder="1" applyAlignment="1" applyProtection="1">
      <alignment vertical="center" wrapText="1" readingOrder="1"/>
      <protection locked="0"/>
    </xf>
    <xf numFmtId="0" fontId="9" fillId="5" borderId="17" xfId="54" applyFont="1" applyFill="1" applyBorder="1" applyAlignment="1" applyProtection="1">
      <alignment vertical="center" wrapText="1" readingOrder="1"/>
      <protection locked="0"/>
    </xf>
    <xf numFmtId="0" fontId="9" fillId="5" borderId="1" xfId="54" applyFont="1" applyFill="1" applyBorder="1" applyAlignment="1" applyProtection="1">
      <alignment horizontal="center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180" fontId="9" fillId="0" borderId="1" xfId="54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4" fillId="0" borderId="1" xfId="0" applyNumberFormat="1" applyFont="1" applyFill="1" applyBorder="1" applyAlignment="1" applyProtection="1">
      <alignment horizontal="righ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8" applyNumberFormat="1" applyFont="1" applyFill="1" applyBorder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5" xfId="58"/>
  </cellStyles>
  <dxfs count="1">
    <dxf>
      <font>
        <color theme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&#39044;&#31639;&#20915;&#31639;\2019&#24180;&#39044;&#31639;\&#39044;&#31639;&#25209;&#22797;\&#20132;&#36890;&#23616;&#25209;&#227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预算总表"/>
      <sheetName val="收入预算总表"/>
      <sheetName val="基本支出预算明细表"/>
      <sheetName val="项目支出预算明细表"/>
      <sheetName val="政府采购预算表"/>
      <sheetName val="单位基本信息（人员）表"/>
      <sheetName val="单位基本信息（车辆）表"/>
    </sheetNames>
    <sheetDataSet>
      <sheetData sheetId="0"/>
      <sheetData sheetId="1"/>
      <sheetData sheetId="2"/>
      <sheetData sheetId="3">
        <row r="11">
          <cell r="A11" t="str">
            <v>208</v>
          </cell>
        </row>
        <row r="12">
          <cell r="A12" t="str">
            <v>20805</v>
          </cell>
        </row>
        <row r="13">
          <cell r="A13" t="str">
            <v>2080501</v>
          </cell>
          <cell r="B13" t="str">
            <v>          归口管理的行政单位离退休</v>
          </cell>
          <cell r="C13">
            <v>100800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100800</v>
          </cell>
          <cell r="AU13">
            <v>0</v>
          </cell>
          <cell r="AV13">
            <v>100800</v>
          </cell>
        </row>
        <row r="14">
          <cell r="A14" t="str">
            <v>2080505</v>
          </cell>
          <cell r="B14" t="str">
            <v>          机关事业单位基本养老保险缴费支出</v>
          </cell>
          <cell r="C14">
            <v>224482.8</v>
          </cell>
          <cell r="D14">
            <v>224482.8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224482.8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15" t="str">
            <v>2080506</v>
          </cell>
          <cell r="B15" t="str">
            <v>          机关事业单位职业年金缴费支出</v>
          </cell>
          <cell r="C15">
            <v>20008.32</v>
          </cell>
          <cell r="D15">
            <v>20008.32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20008.32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16" t="str">
            <v>20827</v>
          </cell>
          <cell r="B16" t="str">
            <v>        财政对其他社会保险基金的补助</v>
          </cell>
          <cell r="C16">
            <v>7777.46</v>
          </cell>
          <cell r="D16">
            <v>7777.46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7777.46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17" t="str">
            <v>2082701</v>
          </cell>
          <cell r="B17" t="str">
            <v>          财政对失业保险基金的补助</v>
          </cell>
          <cell r="C17">
            <v>481.77</v>
          </cell>
          <cell r="D17">
            <v>481.77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481.77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18" t="str">
            <v>2082702</v>
          </cell>
          <cell r="B18" t="str">
            <v>          财政对工伤保险基金的补助</v>
          </cell>
          <cell r="C18">
            <v>3928.45</v>
          </cell>
          <cell r="D18">
            <v>3928.45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3928.45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19" t="str">
            <v>2082703</v>
          </cell>
          <cell r="B19" t="str">
            <v>          财政对生育保险基金的补助</v>
          </cell>
          <cell r="C19">
            <v>3367.24</v>
          </cell>
          <cell r="D19">
            <v>3367.24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3367.24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20" t="str">
            <v>210</v>
          </cell>
          <cell r="B20" t="str">
            <v>      卫生健康支出</v>
          </cell>
          <cell r="C20">
            <v>174191.35</v>
          </cell>
          <cell r="D20">
            <v>174191.35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89793.12</v>
          </cell>
          <cell r="M20">
            <v>79382.23</v>
          </cell>
          <cell r="N20">
            <v>5016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21" t="str">
            <v>21011</v>
          </cell>
          <cell r="B21" t="str">
            <v>        行政事业单位医疗</v>
          </cell>
          <cell r="C21">
            <v>174191.35</v>
          </cell>
          <cell r="D21">
            <v>174191.35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89793.12</v>
          </cell>
          <cell r="M21">
            <v>79382.23</v>
          </cell>
          <cell r="N21">
            <v>5016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22" t="str">
            <v>2101101</v>
          </cell>
          <cell r="B22" t="str">
            <v>          行政单位医疗</v>
          </cell>
          <cell r="C22">
            <v>94809.12</v>
          </cell>
          <cell r="D22">
            <v>94809.12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89793.12</v>
          </cell>
          <cell r="M22">
            <v>0</v>
          </cell>
          <cell r="N22">
            <v>5016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23" t="str">
            <v>2101103</v>
          </cell>
          <cell r="B23" t="str">
            <v>          公务员医疗补助</v>
          </cell>
          <cell r="C23">
            <v>79382.23</v>
          </cell>
          <cell r="D23">
            <v>79382.23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79382.23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24" t="str">
            <v>214</v>
          </cell>
          <cell r="B24" t="str">
            <v>      交通运输支出</v>
          </cell>
          <cell r="C24">
            <v>1729492</v>
          </cell>
          <cell r="D24">
            <v>1513092</v>
          </cell>
          <cell r="E24">
            <v>478584</v>
          </cell>
          <cell r="F24">
            <v>746508</v>
          </cell>
          <cell r="G24">
            <v>288000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216400</v>
          </cell>
          <cell r="S24">
            <v>26400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4000</v>
          </cell>
          <cell r="Z24">
            <v>0</v>
          </cell>
          <cell r="AA24">
            <v>0</v>
          </cell>
          <cell r="AB24">
            <v>27600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13200</v>
          </cell>
          <cell r="AO24">
            <v>8400</v>
          </cell>
          <cell r="AP24">
            <v>30000</v>
          </cell>
          <cell r="AQ24">
            <v>106800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25" t="str">
            <v>21401</v>
          </cell>
          <cell r="B25" t="str">
            <v>        公路水路运输</v>
          </cell>
          <cell r="C25">
            <v>1729492</v>
          </cell>
          <cell r="D25">
            <v>1513092</v>
          </cell>
          <cell r="E25">
            <v>478584</v>
          </cell>
          <cell r="F25">
            <v>746508</v>
          </cell>
          <cell r="G25">
            <v>288000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216400</v>
          </cell>
          <cell r="S25">
            <v>26400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4000</v>
          </cell>
          <cell r="Z25">
            <v>0</v>
          </cell>
          <cell r="AA25">
            <v>0</v>
          </cell>
          <cell r="AB25">
            <v>27600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13200</v>
          </cell>
          <cell r="AO25">
            <v>8400</v>
          </cell>
          <cell r="AP25">
            <v>30000</v>
          </cell>
          <cell r="AQ25">
            <v>106800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26" t="str">
            <v>2140101</v>
          </cell>
          <cell r="B26" t="str">
            <v>          行政运行</v>
          </cell>
          <cell r="C26">
            <v>1729492</v>
          </cell>
          <cell r="D26">
            <v>1513092</v>
          </cell>
          <cell r="E26">
            <v>478584</v>
          </cell>
          <cell r="F26">
            <v>746508</v>
          </cell>
          <cell r="G26">
            <v>288000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216400</v>
          </cell>
          <cell r="S26">
            <v>26400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4000</v>
          </cell>
          <cell r="Z26">
            <v>0</v>
          </cell>
          <cell r="AA26">
            <v>0</v>
          </cell>
          <cell r="AB26">
            <v>27600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13200</v>
          </cell>
          <cell r="AO26">
            <v>8400</v>
          </cell>
          <cell r="AP26">
            <v>30000</v>
          </cell>
          <cell r="AQ26">
            <v>106800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27" t="str">
            <v>221</v>
          </cell>
          <cell r="B27" t="str">
            <v>      住房保障支出</v>
          </cell>
          <cell r="C27">
            <v>198420</v>
          </cell>
          <cell r="D27">
            <v>198420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198420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28" t="str">
            <v>22102</v>
          </cell>
          <cell r="B28" t="str">
            <v>        住房改革支出</v>
          </cell>
          <cell r="C28">
            <v>198420</v>
          </cell>
          <cell r="D28">
            <v>198420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198420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29" t="str">
            <v>2210201</v>
          </cell>
          <cell r="B29" t="str">
            <v>          住房公积金</v>
          </cell>
          <cell r="C29">
            <v>198420</v>
          </cell>
          <cell r="D29">
            <v>198420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198420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1">
          <cell r="A31" t="str">
            <v>208</v>
          </cell>
        </row>
        <row r="32">
          <cell r="A32" t="str">
            <v>20805</v>
          </cell>
        </row>
        <row r="33">
          <cell r="A33" t="str">
            <v>2080502</v>
          </cell>
          <cell r="B33" t="str">
            <v>          事业单位离退休</v>
          </cell>
          <cell r="C33">
            <v>360000</v>
          </cell>
          <cell r="D33">
            <v>0</v>
          </cell>
        </row>
        <row r="34">
          <cell r="A34" t="str">
            <v>2080505</v>
          </cell>
          <cell r="B34" t="str">
            <v>          机关事业单位基本养老保险缴费支出</v>
          </cell>
          <cell r="C34">
            <v>1097430.4</v>
          </cell>
          <cell r="D34">
            <v>1097430.4</v>
          </cell>
        </row>
        <row r="35">
          <cell r="A35" t="str">
            <v>20827</v>
          </cell>
          <cell r="B35" t="str">
            <v>        财政对其他社会保险基金的补助</v>
          </cell>
          <cell r="C35">
            <v>69619.51</v>
          </cell>
          <cell r="D35">
            <v>69619.51</v>
          </cell>
        </row>
        <row r="36">
          <cell r="A36" t="str">
            <v>2082701</v>
          </cell>
          <cell r="B36" t="str">
            <v>          财政对失业保险基金的补助</v>
          </cell>
          <cell r="C36">
            <v>33953.02</v>
          </cell>
          <cell r="D36">
            <v>33953.02</v>
          </cell>
        </row>
        <row r="37">
          <cell r="A37" t="str">
            <v>2082702</v>
          </cell>
          <cell r="B37" t="str">
            <v>          财政对工伤保险基金的补助</v>
          </cell>
          <cell r="C37">
            <v>19205.03</v>
          </cell>
          <cell r="D37">
            <v>19205.03</v>
          </cell>
        </row>
        <row r="38">
          <cell r="A38" t="str">
            <v>2082703</v>
          </cell>
          <cell r="B38" t="str">
            <v>          财政对生育保险基金的补助</v>
          </cell>
          <cell r="C38">
            <v>16461.46</v>
          </cell>
          <cell r="D38">
            <v>16461.46</v>
          </cell>
        </row>
        <row r="39">
          <cell r="A39" t="str">
            <v>210</v>
          </cell>
          <cell r="B39" t="str">
            <v>      卫生健康支出</v>
          </cell>
          <cell r="C39">
            <v>809532.03</v>
          </cell>
          <cell r="D39">
            <v>809532.03</v>
          </cell>
        </row>
        <row r="40">
          <cell r="A40" t="str">
            <v>21011</v>
          </cell>
          <cell r="B40" t="str">
            <v>        行政事业单位医疗</v>
          </cell>
          <cell r="C40">
            <v>809532.03</v>
          </cell>
          <cell r="D40">
            <v>809532.03</v>
          </cell>
        </row>
        <row r="41">
          <cell r="A41" t="str">
            <v>2101102</v>
          </cell>
          <cell r="B41" t="str">
            <v>          事业单位医疗</v>
          </cell>
          <cell r="C41">
            <v>464580.16</v>
          </cell>
          <cell r="D41">
            <v>464580.16</v>
          </cell>
        </row>
        <row r="42">
          <cell r="A42" t="str">
            <v>2101103</v>
          </cell>
          <cell r="B42" t="str">
            <v>          公务员医疗补助</v>
          </cell>
          <cell r="C42">
            <v>344951.87</v>
          </cell>
          <cell r="D42">
            <v>344951.87</v>
          </cell>
        </row>
        <row r="43">
          <cell r="A43" t="str">
            <v>212</v>
          </cell>
          <cell r="B43" t="str">
            <v>      城乡社区支出</v>
          </cell>
          <cell r="C43">
            <v>121068</v>
          </cell>
          <cell r="D43">
            <v>114768</v>
          </cell>
        </row>
        <row r="44">
          <cell r="A44" t="str">
            <v>21202</v>
          </cell>
          <cell r="B44" t="str">
            <v>        城乡社区规划与管理</v>
          </cell>
          <cell r="C44">
            <v>121068</v>
          </cell>
          <cell r="D44">
            <v>114768</v>
          </cell>
        </row>
        <row r="45">
          <cell r="A45" t="str">
            <v>2120201</v>
          </cell>
          <cell r="B45" t="str">
            <v>          城乡社区规划与管理</v>
          </cell>
          <cell r="C45">
            <v>121068</v>
          </cell>
          <cell r="D45">
            <v>114768</v>
          </cell>
          <cell r="E45">
            <v>24588</v>
          </cell>
          <cell r="F45">
            <v>18180</v>
          </cell>
          <cell r="G45">
            <v>0</v>
          </cell>
          <cell r="H45">
            <v>0</v>
          </cell>
          <cell r="I45">
            <v>72000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6300</v>
          </cell>
        </row>
        <row r="46">
          <cell r="A46" t="str">
            <v>214</v>
          </cell>
          <cell r="B46" t="str">
            <v>      交通运输支出</v>
          </cell>
          <cell r="C46">
            <v>7342844</v>
          </cell>
          <cell r="D46">
            <v>6761604</v>
          </cell>
          <cell r="E46">
            <v>2132916</v>
          </cell>
          <cell r="F46">
            <v>1340688</v>
          </cell>
          <cell r="G46">
            <v>0</v>
          </cell>
          <cell r="H46">
            <v>0</v>
          </cell>
          <cell r="I46">
            <v>3288000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536300</v>
          </cell>
        </row>
        <row r="47">
          <cell r="A47" t="str">
            <v>21401</v>
          </cell>
          <cell r="B47" t="str">
            <v>        公路水路运输</v>
          </cell>
          <cell r="C47">
            <v>7342844</v>
          </cell>
          <cell r="D47">
            <v>6761604</v>
          </cell>
          <cell r="E47">
            <v>2132916</v>
          </cell>
          <cell r="F47">
            <v>1340688</v>
          </cell>
          <cell r="G47">
            <v>0</v>
          </cell>
          <cell r="H47">
            <v>0</v>
          </cell>
          <cell r="I47">
            <v>3288000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536300</v>
          </cell>
        </row>
        <row r="48">
          <cell r="A48" t="str">
            <v>2140199</v>
          </cell>
          <cell r="B48" t="str">
            <v>          其他公路水路运输支出</v>
          </cell>
          <cell r="C48">
            <v>7342844</v>
          </cell>
          <cell r="D48">
            <v>6761604</v>
          </cell>
          <cell r="E48">
            <v>2132916</v>
          </cell>
          <cell r="F48">
            <v>1340688</v>
          </cell>
          <cell r="G48">
            <v>0</v>
          </cell>
          <cell r="H48">
            <v>0</v>
          </cell>
          <cell r="I48">
            <v>3288000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536300</v>
          </cell>
        </row>
        <row r="49">
          <cell r="A49" t="str">
            <v>221</v>
          </cell>
          <cell r="B49" t="str">
            <v>      住房保障支出</v>
          </cell>
          <cell r="C49">
            <v>922188</v>
          </cell>
          <cell r="D49">
            <v>922188</v>
          </cell>
        </row>
        <row r="50">
          <cell r="A50" t="str">
            <v>22102</v>
          </cell>
          <cell r="B50" t="str">
            <v>        住房改革支出</v>
          </cell>
          <cell r="C50">
            <v>922188</v>
          </cell>
          <cell r="D50">
            <v>922188</v>
          </cell>
        </row>
        <row r="51">
          <cell r="A51" t="str">
            <v>2210201</v>
          </cell>
          <cell r="B51" t="str">
            <v>          住房公积金</v>
          </cell>
          <cell r="C51">
            <v>922188</v>
          </cell>
          <cell r="D51">
            <v>922188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C14" sqref="C14:D25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 t="s">
        <v>0</v>
      </c>
      <c r="B1" s="2"/>
      <c r="C1" s="2"/>
    </row>
    <row r="2" ht="21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69"/>
      <c r="C3" s="169"/>
      <c r="D3" s="26" t="s">
        <v>3</v>
      </c>
    </row>
    <row r="4" ht="19.5" customHeight="1" spans="1:4">
      <c r="A4" s="170" t="s">
        <v>4</v>
      </c>
      <c r="B4" s="170"/>
      <c r="C4" s="170" t="s">
        <v>5</v>
      </c>
      <c r="D4" s="170"/>
    </row>
    <row r="5" ht="19.5" customHeight="1" spans="1:4">
      <c r="A5" s="170" t="s">
        <v>6</v>
      </c>
      <c r="B5" s="170" t="s">
        <v>7</v>
      </c>
      <c r="C5" s="170" t="s">
        <v>8</v>
      </c>
      <c r="D5" s="170" t="s">
        <v>7</v>
      </c>
    </row>
    <row r="6" ht="19.5" customHeight="1" spans="1:4">
      <c r="A6" s="170"/>
      <c r="B6" s="170"/>
      <c r="C6" s="170"/>
      <c r="D6" s="170"/>
    </row>
    <row r="7" ht="17.25" customHeight="1" spans="1:4">
      <c r="A7" s="186" t="s">
        <v>9</v>
      </c>
      <c r="B7" s="180">
        <v>1318</v>
      </c>
      <c r="C7" s="178" t="s">
        <v>10</v>
      </c>
      <c r="D7" s="180"/>
    </row>
    <row r="8" ht="17.25" customHeight="1" spans="1:4">
      <c r="A8" s="181" t="s">
        <v>11</v>
      </c>
      <c r="B8" s="180"/>
      <c r="C8" s="178" t="s">
        <v>12</v>
      </c>
      <c r="D8" s="180"/>
    </row>
    <row r="9" ht="17.25" customHeight="1" spans="1:4">
      <c r="A9" s="181" t="s">
        <v>13</v>
      </c>
      <c r="B9" s="180"/>
      <c r="C9" s="178" t="s">
        <v>14</v>
      </c>
      <c r="D9" s="180"/>
    </row>
    <row r="10" ht="17.25" customHeight="1" spans="1:4">
      <c r="A10" s="181" t="s">
        <v>15</v>
      </c>
      <c r="B10" s="180"/>
      <c r="C10" s="178" t="s">
        <v>16</v>
      </c>
      <c r="D10" s="180"/>
    </row>
    <row r="11" ht="17.25" customHeight="1" spans="1:4">
      <c r="A11" s="181" t="s">
        <v>17</v>
      </c>
      <c r="B11" s="180"/>
      <c r="C11" s="178" t="s">
        <v>18</v>
      </c>
      <c r="D11" s="180"/>
    </row>
    <row r="12" ht="17.25" customHeight="1" spans="1:4">
      <c r="A12" s="181" t="s">
        <v>19</v>
      </c>
      <c r="B12" s="180"/>
      <c r="C12" s="178" t="s">
        <v>20</v>
      </c>
      <c r="D12" s="180"/>
    </row>
    <row r="13" ht="17.25" customHeight="1" spans="1:4">
      <c r="A13" s="181" t="s">
        <v>21</v>
      </c>
      <c r="B13" s="180"/>
      <c r="C13" s="178" t="s">
        <v>22</v>
      </c>
      <c r="D13" s="180"/>
    </row>
    <row r="14" ht="17.25" customHeight="1" spans="1:4">
      <c r="A14" s="18"/>
      <c r="B14" s="180"/>
      <c r="C14" s="178" t="s">
        <v>23</v>
      </c>
      <c r="D14" s="180">
        <v>188</v>
      </c>
    </row>
    <row r="15" ht="17.25" customHeight="1" spans="1:4">
      <c r="A15" s="18"/>
      <c r="B15" s="180"/>
      <c r="C15" s="178" t="s">
        <v>24</v>
      </c>
      <c r="D15" s="180">
        <v>98</v>
      </c>
    </row>
    <row r="16" ht="17.25" customHeight="1" spans="1:4">
      <c r="A16" s="18"/>
      <c r="B16" s="180"/>
      <c r="C16" s="178" t="s">
        <v>25</v>
      </c>
      <c r="D16" s="180"/>
    </row>
    <row r="17" ht="17.25" customHeight="1" spans="1:4">
      <c r="A17" s="18"/>
      <c r="B17" s="187"/>
      <c r="C17" s="178" t="s">
        <v>26</v>
      </c>
      <c r="D17" s="180">
        <v>12</v>
      </c>
    </row>
    <row r="18" ht="17.25" customHeight="1" spans="1:4">
      <c r="A18" s="18"/>
      <c r="B18" s="188"/>
      <c r="C18" s="178" t="s">
        <v>27</v>
      </c>
      <c r="D18" s="180"/>
    </row>
    <row r="19" ht="17.25" customHeight="1" spans="1:4">
      <c r="A19" s="18"/>
      <c r="B19" s="188"/>
      <c r="C19" s="178" t="s">
        <v>28</v>
      </c>
      <c r="D19" s="180">
        <v>908</v>
      </c>
    </row>
    <row r="20" ht="17.25" customHeight="1" spans="1:4">
      <c r="A20" s="18"/>
      <c r="B20" s="188"/>
      <c r="C20" s="181" t="s">
        <v>29</v>
      </c>
      <c r="D20" s="180"/>
    </row>
    <row r="21" ht="17.25" customHeight="1" spans="1:4">
      <c r="A21" s="189"/>
      <c r="B21" s="188"/>
      <c r="C21" s="181" t="s">
        <v>30</v>
      </c>
      <c r="D21" s="180"/>
    </row>
    <row r="22" ht="17.25" customHeight="1" spans="1:4">
      <c r="A22" s="178"/>
      <c r="B22" s="188"/>
      <c r="C22" s="181" t="s">
        <v>31</v>
      </c>
      <c r="D22" s="180"/>
    </row>
    <row r="23" ht="17.25" customHeight="1" spans="1:4">
      <c r="A23" s="178"/>
      <c r="B23" s="188"/>
      <c r="C23" s="181" t="s">
        <v>32</v>
      </c>
      <c r="D23" s="180"/>
    </row>
    <row r="24" ht="17.25" customHeight="1" spans="1:4">
      <c r="A24" s="178"/>
      <c r="B24" s="188"/>
      <c r="C24" s="181" t="s">
        <v>33</v>
      </c>
      <c r="D24" s="180"/>
    </row>
    <row r="25" ht="17.25" customHeight="1" spans="1:4">
      <c r="A25" s="178"/>
      <c r="B25" s="188"/>
      <c r="C25" s="181" t="s">
        <v>34</v>
      </c>
      <c r="D25" s="180">
        <v>112</v>
      </c>
    </row>
    <row r="26" ht="17.25" customHeight="1" spans="1:4">
      <c r="A26" s="178"/>
      <c r="B26" s="188"/>
      <c r="C26" s="181" t="s">
        <v>35</v>
      </c>
      <c r="D26" s="180"/>
    </row>
    <row r="27" ht="17.25" customHeight="1" spans="1:4">
      <c r="A27" s="178"/>
      <c r="B27" s="188"/>
      <c r="C27" s="181" t="s">
        <v>36</v>
      </c>
      <c r="D27" s="180"/>
    </row>
    <row r="28" ht="17.25" customHeight="1" spans="1:4">
      <c r="A28" s="178"/>
      <c r="B28" s="188"/>
      <c r="C28" s="181" t="s">
        <v>37</v>
      </c>
      <c r="D28" s="180"/>
    </row>
    <row r="29" ht="17.25" customHeight="1" spans="1:4">
      <c r="A29" s="178"/>
      <c r="B29" s="188"/>
      <c r="C29" s="181" t="s">
        <v>38</v>
      </c>
      <c r="D29" s="180"/>
    </row>
    <row r="30" customHeight="1" spans="1:4">
      <c r="A30" s="190" t="s">
        <v>39</v>
      </c>
      <c r="B30" s="191">
        <f>SUM(B7:B13)</f>
        <v>1318</v>
      </c>
      <c r="C30" s="90" t="s">
        <v>40</v>
      </c>
      <c r="D30" s="177">
        <f>SUM(D7:D29)</f>
        <v>1318</v>
      </c>
    </row>
    <row r="31" ht="29.25" customHeight="1" spans="1:2">
      <c r="A31" s="20"/>
      <c r="B31" s="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9" sqref="C19"/>
    </sheetView>
  </sheetViews>
  <sheetFormatPr defaultColWidth="8" defaultRowHeight="12" outlineLevelRow="7" outlineLevelCol="7"/>
  <cols>
    <col min="1" max="1" width="25.375" style="41"/>
    <col min="2" max="2" width="25.375" style="41" customWidth="1"/>
    <col min="3" max="5" width="20.625" style="41" customWidth="1"/>
    <col min="6" max="6" width="22" style="41" customWidth="1"/>
    <col min="7" max="7" width="16.5" style="41" customWidth="1"/>
    <col min="8" max="8" width="17.625" style="41" customWidth="1"/>
    <col min="9" max="16384" width="8" style="41"/>
  </cols>
  <sheetData>
    <row r="1" customFormat="1" ht="13.5" spans="1:5">
      <c r="A1" s="42" t="s">
        <v>454</v>
      </c>
      <c r="B1" s="43"/>
      <c r="C1" s="43"/>
      <c r="D1" s="43"/>
      <c r="E1" s="43"/>
    </row>
    <row r="2" ht="21" spans="1:8">
      <c r="A2" s="3" t="s">
        <v>455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4" t="s">
        <v>456</v>
      </c>
      <c r="B4" s="44" t="s">
        <v>457</v>
      </c>
      <c r="C4" s="44" t="s">
        <v>458</v>
      </c>
      <c r="D4" s="44" t="s">
        <v>459</v>
      </c>
      <c r="E4" s="44" t="s">
        <v>460</v>
      </c>
      <c r="F4" s="44" t="s">
        <v>461</v>
      </c>
      <c r="G4" s="44" t="s">
        <v>462</v>
      </c>
      <c r="H4" s="44" t="s">
        <v>463</v>
      </c>
    </row>
    <row r="5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464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465</v>
      </c>
      <c r="B7" s="46"/>
      <c r="C7" s="46"/>
      <c r="D7" s="46"/>
      <c r="E7" s="44"/>
      <c r="F7" s="44"/>
      <c r="G7" s="44"/>
      <c r="H7" s="44"/>
    </row>
    <row r="8" ht="24" customHeight="1" spans="1:8">
      <c r="A8" s="46" t="s">
        <v>466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C9" sqref="C9"/>
    </sheetView>
  </sheetViews>
  <sheetFormatPr defaultColWidth="9" defaultRowHeight="13.5" outlineLevelCol="2"/>
  <cols>
    <col min="1" max="1" width="33.375" style="48" customWidth="1"/>
    <col min="2" max="2" width="16" style="48" customWidth="1"/>
    <col min="3" max="3" width="19.5" style="48" customWidth="1"/>
    <col min="4" max="16382" width="9" style="48"/>
  </cols>
  <sheetData>
    <row r="1" spans="1:1">
      <c r="A1" s="48" t="s">
        <v>467</v>
      </c>
    </row>
    <row r="2" ht="35.25" customHeight="1" spans="1:3">
      <c r="A2" s="49" t="s">
        <v>468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469</v>
      </c>
      <c r="B4" s="51" t="s">
        <v>44</v>
      </c>
      <c r="C4" s="52" t="s">
        <v>470</v>
      </c>
    </row>
    <row r="5" ht="27.95" customHeight="1" spans="1:3">
      <c r="A5" s="53" t="s">
        <v>471</v>
      </c>
      <c r="B5" s="54">
        <f>SUM(B6:B9)</f>
        <v>0</v>
      </c>
      <c r="C5" s="55"/>
    </row>
    <row r="6" ht="27.95" customHeight="1" spans="1:3">
      <c r="A6" s="56" t="s">
        <v>472</v>
      </c>
      <c r="B6" s="54"/>
      <c r="C6" s="57"/>
    </row>
    <row r="7" ht="27.95" customHeight="1" spans="1:3">
      <c r="A7" s="56" t="s">
        <v>473</v>
      </c>
      <c r="B7" s="54"/>
      <c r="C7" s="57"/>
    </row>
    <row r="8" ht="27.95" customHeight="1" spans="1:3">
      <c r="A8" s="56" t="s">
        <v>474</v>
      </c>
      <c r="B8" s="54"/>
      <c r="C8" s="57"/>
    </row>
    <row r="9" ht="27.95" customHeight="1" spans="1:3">
      <c r="A9" s="56" t="s">
        <v>475</v>
      </c>
      <c r="B9" s="54"/>
      <c r="C9" s="55"/>
    </row>
    <row r="10" ht="27.95" customHeight="1" spans="1:3">
      <c r="A10" s="56" t="s">
        <v>476</v>
      </c>
      <c r="B10" s="54"/>
      <c r="C10" s="57"/>
    </row>
    <row r="11" ht="27.95" customHeight="1" spans="1:3">
      <c r="A11" s="56" t="s">
        <v>477</v>
      </c>
      <c r="B11" s="54"/>
      <c r="C11" s="57"/>
    </row>
    <row r="12" ht="27.95" customHeight="1" spans="1:3">
      <c r="A12" s="56" t="s">
        <v>478</v>
      </c>
      <c r="B12" s="54"/>
      <c r="C12" s="57"/>
    </row>
    <row r="13" ht="27.95" customHeight="1" spans="1:3">
      <c r="A13" s="53" t="s">
        <v>479</v>
      </c>
      <c r="B13" s="54"/>
      <c r="C13" s="57"/>
    </row>
    <row r="14" ht="27.95" customHeight="1" spans="1:3">
      <c r="A14" s="53" t="s">
        <v>480</v>
      </c>
      <c r="B14" s="54"/>
      <c r="C14" s="57"/>
    </row>
    <row r="15" ht="27.95" customHeight="1" spans="1:3">
      <c r="A15" s="56" t="s">
        <v>481</v>
      </c>
      <c r="B15" s="54"/>
      <c r="C15" s="57"/>
    </row>
    <row r="16" ht="27.95" customHeight="1" spans="1:3">
      <c r="A16" s="56" t="s">
        <v>482</v>
      </c>
      <c r="B16" s="54"/>
      <c r="C16" s="57"/>
    </row>
    <row r="17" ht="27.95" customHeight="1" spans="1:3">
      <c r="A17" s="56" t="s">
        <v>483</v>
      </c>
      <c r="B17" s="54"/>
      <c r="C17" s="57"/>
    </row>
    <row r="18" ht="27.95" customHeight="1" spans="1:3">
      <c r="A18" s="53" t="s">
        <v>484</v>
      </c>
      <c r="B18" s="54"/>
      <c r="C18" s="57"/>
    </row>
    <row r="19" ht="27.95" customHeight="1" spans="1:3">
      <c r="A19" s="58" t="s">
        <v>485</v>
      </c>
      <c r="B19" s="54"/>
      <c r="C19" s="57"/>
    </row>
    <row r="20" ht="27.95" customHeight="1" spans="1:3">
      <c r="A20" s="53" t="s">
        <v>486</v>
      </c>
      <c r="B20" s="54"/>
      <c r="C20" s="57"/>
    </row>
    <row r="21" ht="27.95" customHeight="1" spans="1:3">
      <c r="A21" s="56" t="s">
        <v>487</v>
      </c>
      <c r="B21" s="54"/>
      <c r="C21" s="57"/>
    </row>
    <row r="22" ht="27.95" customHeight="1" spans="1:3">
      <c r="A22" s="56" t="s">
        <v>488</v>
      </c>
      <c r="B22" s="54"/>
      <c r="C22" s="57"/>
    </row>
    <row r="23" ht="27.95" customHeight="1" spans="1:3">
      <c r="A23" s="56" t="s">
        <v>489</v>
      </c>
      <c r="B23" s="54"/>
      <c r="C23" s="57"/>
    </row>
    <row r="24" ht="27.95" customHeight="1" spans="1:3">
      <c r="A24" s="53" t="s">
        <v>490</v>
      </c>
      <c r="B24" s="54"/>
      <c r="C24" s="57"/>
    </row>
    <row r="25" s="47" customFormat="1" ht="27.95" customHeight="1" spans="1:3">
      <c r="A25" s="50" t="s">
        <v>104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6" sqref="B16"/>
    </sheetView>
  </sheetViews>
  <sheetFormatPr defaultColWidth="8" defaultRowHeight="12" outlineLevelRow="7" outlineLevelCol="7"/>
  <cols>
    <col min="1" max="1" width="25.375" style="41"/>
    <col min="2" max="2" width="25.375" style="41" customWidth="1"/>
    <col min="3" max="5" width="20.625" style="41" customWidth="1"/>
    <col min="6" max="6" width="22" style="41" customWidth="1"/>
    <col min="7" max="7" width="16.5" style="41" customWidth="1"/>
    <col min="8" max="8" width="17.625" style="41" customWidth="1"/>
    <col min="9" max="16384" width="8" style="41"/>
  </cols>
  <sheetData>
    <row r="1" customFormat="1" ht="13.5" spans="1:5">
      <c r="A1" s="42" t="s">
        <v>491</v>
      </c>
      <c r="B1" s="43"/>
      <c r="C1" s="43"/>
      <c r="D1" s="43"/>
      <c r="E1" s="43"/>
    </row>
    <row r="2" ht="21" spans="1:8">
      <c r="A2" s="3" t="s">
        <v>492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4" t="s">
        <v>456</v>
      </c>
      <c r="B4" s="44" t="s">
        <v>457</v>
      </c>
      <c r="C4" s="44" t="s">
        <v>458</v>
      </c>
      <c r="D4" s="44" t="s">
        <v>459</v>
      </c>
      <c r="E4" s="44" t="s">
        <v>460</v>
      </c>
      <c r="F4" s="44" t="s">
        <v>461</v>
      </c>
      <c r="G4" s="44" t="s">
        <v>462</v>
      </c>
      <c r="H4" s="44" t="s">
        <v>463</v>
      </c>
    </row>
    <row r="5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464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493</v>
      </c>
      <c r="B7" s="46"/>
      <c r="C7" s="46"/>
      <c r="D7" s="46"/>
      <c r="E7" s="44"/>
      <c r="F7" s="44"/>
      <c r="G7" s="44"/>
      <c r="H7" s="44"/>
    </row>
    <row r="8" ht="24" customHeight="1" spans="1:8">
      <c r="A8" s="46" t="s">
        <v>494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J20" sqref="J20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5" style="28" customWidth="1"/>
    <col min="8" max="8" width="8.125" style="28" customWidth="1"/>
    <col min="9" max="9" width="8.25" style="28" customWidth="1"/>
    <col min="10" max="10" width="9.25" style="28" customWidth="1"/>
    <col min="11" max="12" width="9.625" style="28" customWidth="1"/>
    <col min="13" max="13" width="9.125" style="28" customWidth="1"/>
    <col min="14" max="16384" width="8" style="29"/>
  </cols>
  <sheetData>
    <row r="1" ht="17.1" customHeight="1" spans="1:13">
      <c r="A1" s="30" t="s">
        <v>495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6" customHeight="1" spans="1:13">
      <c r="A2" s="31" t="s">
        <v>496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.1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442</v>
      </c>
      <c r="B4" s="33" t="s">
        <v>497</v>
      </c>
      <c r="C4" s="33" t="s">
        <v>498</v>
      </c>
      <c r="D4" s="33" t="s">
        <v>499</v>
      </c>
      <c r="E4" s="33" t="s">
        <v>500</v>
      </c>
      <c r="F4" s="34"/>
      <c r="G4" s="34"/>
      <c r="H4" s="34"/>
      <c r="I4" s="40"/>
      <c r="J4" s="33" t="s">
        <v>501</v>
      </c>
      <c r="K4" s="33" t="s">
        <v>502</v>
      </c>
      <c r="L4" s="33" t="s">
        <v>503</v>
      </c>
      <c r="M4" s="33" t="s">
        <v>504</v>
      </c>
    </row>
    <row r="5" ht="40.5" spans="1:13">
      <c r="A5" s="35"/>
      <c r="B5" s="35"/>
      <c r="C5" s="35"/>
      <c r="D5" s="35"/>
      <c r="E5" s="36" t="s">
        <v>108</v>
      </c>
      <c r="F5" s="36" t="s">
        <v>505</v>
      </c>
      <c r="G5" s="36" t="s">
        <v>506</v>
      </c>
      <c r="H5" s="36" t="s">
        <v>507</v>
      </c>
      <c r="I5" s="36" t="s">
        <v>508</v>
      </c>
      <c r="J5" s="35"/>
      <c r="K5" s="35"/>
      <c r="L5" s="35"/>
      <c r="M5" s="35"/>
    </row>
    <row r="6" ht="22.5" spans="1:13">
      <c r="A6" s="37" t="s">
        <v>509</v>
      </c>
      <c r="B6" s="37"/>
      <c r="C6" s="37" t="s">
        <v>281</v>
      </c>
      <c r="D6" s="37" t="s">
        <v>120</v>
      </c>
      <c r="E6" s="37" t="s">
        <v>121</v>
      </c>
      <c r="F6" s="37" t="s">
        <v>510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128</v>
      </c>
      <c r="M6" s="37" t="s">
        <v>129</v>
      </c>
    </row>
    <row r="7" spans="1:13">
      <c r="A7" s="37" t="s">
        <v>104</v>
      </c>
      <c r="B7" s="37" t="s">
        <v>281</v>
      </c>
      <c r="C7" s="38">
        <v>45564</v>
      </c>
      <c r="D7" s="37">
        <v>45273</v>
      </c>
      <c r="E7" s="39">
        <f>C7-D7</f>
        <v>291</v>
      </c>
      <c r="F7" s="39">
        <v>21</v>
      </c>
      <c r="G7" s="39">
        <v>91</v>
      </c>
      <c r="H7" s="39"/>
      <c r="I7" s="39">
        <v>179</v>
      </c>
      <c r="J7" s="39"/>
      <c r="K7" s="39"/>
      <c r="L7" s="39"/>
      <c r="M7" s="39"/>
    </row>
    <row r="8" spans="1:13">
      <c r="A8" s="37" t="s">
        <v>511</v>
      </c>
      <c r="B8" s="38" t="s">
        <v>512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E26" sqref="E2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ht="13.5" customHeight="1" spans="1:18">
      <c r="A1" s="2" t="s">
        <v>514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515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ht="15.75" customHeight="1" spans="1:18">
      <c r="A4" s="6" t="s">
        <v>516</v>
      </c>
      <c r="B4" s="7" t="s">
        <v>517</v>
      </c>
      <c r="C4" s="7" t="s">
        <v>518</v>
      </c>
      <c r="D4" s="7" t="s">
        <v>519</v>
      </c>
      <c r="E4" s="7" t="s">
        <v>520</v>
      </c>
      <c r="F4" s="7" t="s">
        <v>521</v>
      </c>
      <c r="G4" s="6" t="s">
        <v>522</v>
      </c>
      <c r="H4" s="8" t="s">
        <v>178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ht="17.25" customHeight="1" spans="1:18">
      <c r="A5" s="6"/>
      <c r="B5" s="9"/>
      <c r="C5" s="9"/>
      <c r="D5" s="9"/>
      <c r="E5" s="9"/>
      <c r="F5" s="9"/>
      <c r="G5" s="6"/>
      <c r="H5" s="10" t="s">
        <v>104</v>
      </c>
      <c r="I5" s="21" t="s">
        <v>182</v>
      </c>
      <c r="J5" s="22"/>
      <c r="K5" s="22"/>
      <c r="L5" s="22"/>
      <c r="M5" s="22"/>
      <c r="N5" s="22"/>
      <c r="O5" s="22"/>
      <c r="P5" s="23"/>
      <c r="Q5" s="24" t="s">
        <v>523</v>
      </c>
      <c r="R5" s="6" t="s">
        <v>524</v>
      </c>
    </row>
    <row r="6" ht="54" spans="1:18">
      <c r="A6" s="6"/>
      <c r="B6" s="11"/>
      <c r="C6" s="11"/>
      <c r="D6" s="11"/>
      <c r="E6" s="11"/>
      <c r="F6" s="11"/>
      <c r="G6" s="6"/>
      <c r="H6" s="12"/>
      <c r="I6" s="24" t="s">
        <v>108</v>
      </c>
      <c r="J6" s="24" t="s">
        <v>525</v>
      </c>
      <c r="K6" s="24" t="s">
        <v>186</v>
      </c>
      <c r="L6" s="24" t="s">
        <v>187</v>
      </c>
      <c r="M6" s="24" t="s">
        <v>188</v>
      </c>
      <c r="N6" s="6" t="s">
        <v>189</v>
      </c>
      <c r="O6" s="6" t="s">
        <v>190</v>
      </c>
      <c r="P6" s="6" t="s">
        <v>191</v>
      </c>
      <c r="Q6" s="27"/>
      <c r="R6" s="6"/>
    </row>
    <row r="7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ht="18.75" customHeight="1" spans="1:18">
      <c r="A8" s="13" t="s">
        <v>526</v>
      </c>
      <c r="B8" s="14"/>
      <c r="C8" s="15"/>
      <c r="D8" s="16"/>
      <c r="E8" s="17"/>
      <c r="F8" s="17"/>
      <c r="G8" s="16"/>
      <c r="H8" s="18">
        <f>SUM(H9:H18)</f>
        <v>41</v>
      </c>
      <c r="I8" s="18">
        <f>SUM(I9:I18)</f>
        <v>41</v>
      </c>
      <c r="J8" s="18">
        <f>SUM(J9:J18)</f>
        <v>41</v>
      </c>
      <c r="K8" s="25"/>
      <c r="L8" s="25"/>
      <c r="M8" s="25"/>
      <c r="N8" s="25"/>
      <c r="O8" s="25"/>
      <c r="P8" s="25"/>
      <c r="Q8" s="25"/>
      <c r="R8" s="25"/>
    </row>
    <row r="9" customHeight="1" spans="1:18">
      <c r="A9" s="13" t="s">
        <v>527</v>
      </c>
      <c r="B9" s="14" t="s">
        <v>528</v>
      </c>
      <c r="C9" s="15" t="s">
        <v>529</v>
      </c>
      <c r="D9" s="16" t="s">
        <v>530</v>
      </c>
      <c r="E9" s="17" t="s">
        <v>120</v>
      </c>
      <c r="F9" s="17"/>
      <c r="G9" s="16"/>
      <c r="H9" s="18">
        <v>2</v>
      </c>
      <c r="I9" s="18">
        <v>2</v>
      </c>
      <c r="J9" s="18">
        <v>2</v>
      </c>
      <c r="K9" s="18"/>
      <c r="L9" s="18"/>
      <c r="M9" s="18"/>
      <c r="N9" s="18"/>
      <c r="O9" s="18"/>
      <c r="P9" s="18"/>
      <c r="Q9" s="18"/>
      <c r="R9" s="18"/>
    </row>
    <row r="10" customHeight="1" spans="1:18">
      <c r="A10" s="13" t="s">
        <v>527</v>
      </c>
      <c r="B10" s="18" t="s">
        <v>528</v>
      </c>
      <c r="C10" s="18" t="s">
        <v>531</v>
      </c>
      <c r="D10" s="18" t="s">
        <v>530</v>
      </c>
      <c r="E10" s="17" t="s">
        <v>121</v>
      </c>
      <c r="F10" s="18"/>
      <c r="G10" s="18"/>
      <c r="H10" s="18">
        <v>3</v>
      </c>
      <c r="I10" s="18">
        <v>3</v>
      </c>
      <c r="J10" s="18">
        <v>3</v>
      </c>
      <c r="K10" s="18"/>
      <c r="L10" s="18"/>
      <c r="M10" s="18"/>
      <c r="N10" s="18"/>
      <c r="O10" s="18"/>
      <c r="P10" s="18"/>
      <c r="Q10" s="18"/>
      <c r="R10" s="18"/>
    </row>
    <row r="11" customHeight="1" spans="1:18">
      <c r="A11" s="13" t="s">
        <v>527</v>
      </c>
      <c r="B11" s="18" t="s">
        <v>532</v>
      </c>
      <c r="C11" s="18" t="s">
        <v>533</v>
      </c>
      <c r="D11" s="18" t="s">
        <v>534</v>
      </c>
      <c r="E11" s="17" t="s">
        <v>281</v>
      </c>
      <c r="F11" s="19"/>
      <c r="G11" s="19"/>
      <c r="H11" s="18">
        <v>4</v>
      </c>
      <c r="I11" s="18">
        <v>4</v>
      </c>
      <c r="J11" s="18">
        <v>4</v>
      </c>
      <c r="K11" s="18"/>
      <c r="L11" s="18"/>
      <c r="M11" s="18"/>
      <c r="N11" s="18"/>
      <c r="O11" s="18"/>
      <c r="P11" s="18"/>
      <c r="Q11" s="18"/>
      <c r="R11" s="18"/>
    </row>
    <row r="12" customHeight="1" spans="1:18">
      <c r="A12" s="13" t="s">
        <v>527</v>
      </c>
      <c r="B12" s="18" t="s">
        <v>528</v>
      </c>
      <c r="C12" s="18" t="s">
        <v>535</v>
      </c>
      <c r="D12" s="18" t="s">
        <v>534</v>
      </c>
      <c r="E12" s="17" t="s">
        <v>128</v>
      </c>
      <c r="F12" s="19"/>
      <c r="G12" s="19"/>
      <c r="H12" s="18">
        <v>2</v>
      </c>
      <c r="I12" s="18">
        <v>2</v>
      </c>
      <c r="J12" s="18">
        <v>2</v>
      </c>
      <c r="K12" s="18"/>
      <c r="L12" s="18"/>
      <c r="M12" s="18"/>
      <c r="N12" s="18"/>
      <c r="O12" s="18"/>
      <c r="P12" s="18"/>
      <c r="Q12" s="18"/>
      <c r="R12" s="18"/>
    </row>
    <row r="13" customHeight="1" spans="1:18">
      <c r="A13" s="13" t="s">
        <v>527</v>
      </c>
      <c r="B13" s="18" t="s">
        <v>528</v>
      </c>
      <c r="C13" s="18" t="s">
        <v>536</v>
      </c>
      <c r="D13" s="18" t="s">
        <v>530</v>
      </c>
      <c r="E13" s="17" t="s">
        <v>138</v>
      </c>
      <c r="F13" s="19"/>
      <c r="G13" s="19"/>
      <c r="H13" s="18">
        <v>12</v>
      </c>
      <c r="I13" s="18">
        <v>12</v>
      </c>
      <c r="J13" s="18">
        <v>12</v>
      </c>
      <c r="K13" s="18"/>
      <c r="L13" s="18"/>
      <c r="M13" s="18"/>
      <c r="N13" s="18"/>
      <c r="O13" s="18"/>
      <c r="P13" s="18"/>
      <c r="Q13" s="18"/>
      <c r="R13" s="18"/>
    </row>
    <row r="14" customHeight="1" spans="1:18">
      <c r="A14" s="13" t="s">
        <v>527</v>
      </c>
      <c r="B14" s="18" t="s">
        <v>537</v>
      </c>
      <c r="C14" s="18" t="s">
        <v>538</v>
      </c>
      <c r="D14" s="18" t="s">
        <v>534</v>
      </c>
      <c r="E14" s="17" t="s">
        <v>539</v>
      </c>
      <c r="F14" s="19"/>
      <c r="G14" s="19"/>
      <c r="H14" s="18">
        <v>15</v>
      </c>
      <c r="I14" s="18">
        <v>15</v>
      </c>
      <c r="J14" s="18">
        <v>15</v>
      </c>
      <c r="K14" s="18"/>
      <c r="L14" s="18"/>
      <c r="M14" s="18"/>
      <c r="N14" s="18"/>
      <c r="O14" s="18"/>
      <c r="P14" s="18"/>
      <c r="Q14" s="18"/>
      <c r="R14" s="18"/>
    </row>
    <row r="15" customHeight="1" spans="1:18">
      <c r="A15" s="13" t="s">
        <v>527</v>
      </c>
      <c r="B15" s="18" t="s">
        <v>528</v>
      </c>
      <c r="C15" s="18" t="s">
        <v>540</v>
      </c>
      <c r="D15" s="18" t="s">
        <v>534</v>
      </c>
      <c r="E15" s="17" t="s">
        <v>121</v>
      </c>
      <c r="F15" s="19"/>
      <c r="G15" s="19"/>
      <c r="H15" s="18">
        <v>3</v>
      </c>
      <c r="I15" s="18">
        <v>3</v>
      </c>
      <c r="J15" s="18">
        <v>3</v>
      </c>
      <c r="K15" s="18"/>
      <c r="L15" s="18"/>
      <c r="M15" s="18"/>
      <c r="N15" s="18"/>
      <c r="O15" s="18"/>
      <c r="P15" s="18"/>
      <c r="Q15" s="18"/>
      <c r="R15" s="18"/>
    </row>
    <row r="16" customHeight="1" spans="1:18">
      <c r="A16" s="18"/>
      <c r="B16" s="18"/>
      <c r="C16" s="18"/>
      <c r="D16" s="18"/>
      <c r="E16" s="18"/>
      <c r="F16" s="19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customHeight="1" spans="1:18">
      <c r="A17" s="18"/>
      <c r="B17" s="18"/>
      <c r="C17" s="18"/>
      <c r="D17" s="18"/>
      <c r="E17" s="18"/>
      <c r="F17" s="19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customHeight="1" spans="1:18">
      <c r="A18" s="18"/>
      <c r="B18" s="18"/>
      <c r="C18" s="18"/>
      <c r="D18" s="18"/>
      <c r="E18" s="18"/>
      <c r="F18" s="19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20" customHeight="1" spans="1:4">
      <c r="A20" s="20"/>
      <c r="B20" s="20"/>
      <c r="C20" s="20"/>
      <c r="D20" s="20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"/>
    </sheetView>
  </sheetViews>
  <sheetFormatPr defaultColWidth="9" defaultRowHeight="13.5" outlineLevelCol="2"/>
  <cols>
    <col min="1" max="1" width="7.375" customWidth="1"/>
    <col min="2" max="2" width="33.625" customWidth="1"/>
    <col min="3" max="3" width="38.875" customWidth="1"/>
  </cols>
  <sheetData>
    <row r="1" ht="20.1" customHeight="1" spans="1:3">
      <c r="A1" t="s">
        <v>41</v>
      </c>
      <c r="B1" s="182"/>
      <c r="C1" s="182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3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.1" customHeight="1" spans="2:3">
      <c r="B6" s="184" t="s">
        <v>45</v>
      </c>
      <c r="C6" s="180">
        <v>1318</v>
      </c>
    </row>
    <row r="7" s="1" customFormat="1" ht="32.1" customHeight="1" spans="2:3">
      <c r="B7" s="185" t="s">
        <v>46</v>
      </c>
      <c r="C7" s="180"/>
    </row>
    <row r="8" s="1" customFormat="1" ht="32.1" customHeight="1" spans="2:3">
      <c r="B8" s="185" t="s">
        <v>47</v>
      </c>
      <c r="C8" s="180"/>
    </row>
    <row r="9" s="1" customFormat="1" ht="32.1" customHeight="1" spans="2:3">
      <c r="B9" s="185" t="s">
        <v>48</v>
      </c>
      <c r="C9" s="180"/>
    </row>
    <row r="10" s="1" customFormat="1" ht="32.1" customHeight="1" spans="2:3">
      <c r="B10" s="185" t="s">
        <v>49</v>
      </c>
      <c r="C10" s="180"/>
    </row>
    <row r="11" s="1" customFormat="1" ht="32.1" customHeight="1" spans="2:3">
      <c r="B11" s="185" t="s">
        <v>50</v>
      </c>
      <c r="C11" s="180"/>
    </row>
    <row r="12" s="1" customFormat="1" ht="32.1" customHeight="1" spans="2:3">
      <c r="B12" s="185" t="s">
        <v>51</v>
      </c>
      <c r="C12" s="180"/>
    </row>
    <row r="13" s="1" customFormat="1" ht="32.1" customHeight="1" spans="2:3">
      <c r="B13" s="18"/>
      <c r="C13" s="180"/>
    </row>
    <row r="14" s="1" customFormat="1" ht="32.1" customHeight="1" spans="2:3">
      <c r="B14" s="90" t="s">
        <v>39</v>
      </c>
      <c r="C14" s="177">
        <f>SUM(C6:C13)</f>
        <v>1318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4" workbookViewId="0">
      <selection activeCell="G16" sqref="G16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.1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7.95" customHeight="1" spans="2:3">
      <c r="B4" s="8" t="s">
        <v>8</v>
      </c>
      <c r="C4" s="8" t="s">
        <v>44</v>
      </c>
    </row>
    <row r="5" s="1" customFormat="1" ht="27.95" customHeight="1" spans="2:3">
      <c r="B5" s="8"/>
      <c r="C5" s="8"/>
    </row>
    <row r="6" s="1" customFormat="1" ht="24" customHeight="1" spans="2:3">
      <c r="B6" s="178" t="s">
        <v>10</v>
      </c>
      <c r="C6" s="179">
        <v>1318</v>
      </c>
    </row>
    <row r="7" s="1" customFormat="1" ht="24" customHeight="1" spans="2:3">
      <c r="B7" s="178" t="s">
        <v>12</v>
      </c>
      <c r="C7" s="180">
        <f>VLOOKUP(B7,部门收支总表!C8:D30,2,FALSE)</f>
        <v>0</v>
      </c>
    </row>
    <row r="8" s="1" customFormat="1" ht="24" customHeight="1" spans="2:3">
      <c r="B8" s="178" t="s">
        <v>14</v>
      </c>
      <c r="C8" s="180">
        <f>VLOOKUP(B8,部门收支总表!C9:D31,2,FALSE)</f>
        <v>0</v>
      </c>
    </row>
    <row r="9" s="1" customFormat="1" ht="24" customHeight="1" spans="2:3">
      <c r="B9" s="178" t="s">
        <v>16</v>
      </c>
      <c r="C9" s="180">
        <f>VLOOKUP(B9,部门收支总表!C10:D32,2,FALSE)</f>
        <v>0</v>
      </c>
    </row>
    <row r="10" s="1" customFormat="1" ht="24" customHeight="1" spans="2:3">
      <c r="B10" s="178" t="s">
        <v>18</v>
      </c>
      <c r="C10" s="180">
        <f>VLOOKUP(B10,部门收支总表!C11:D33,2,FALSE)</f>
        <v>0</v>
      </c>
    </row>
    <row r="11" s="1" customFormat="1" ht="24" customHeight="1" spans="2:3">
      <c r="B11" s="178" t="s">
        <v>20</v>
      </c>
      <c r="C11" s="180">
        <f>VLOOKUP(B11,部门收支总表!C12:D34,2,FALSE)</f>
        <v>0</v>
      </c>
    </row>
    <row r="12" s="1" customFormat="1" ht="24" customHeight="1" spans="2:3">
      <c r="B12" s="178" t="s">
        <v>22</v>
      </c>
      <c r="C12" s="180">
        <f>VLOOKUP(B12,部门收支总表!C13:D35,2,FALSE)</f>
        <v>0</v>
      </c>
    </row>
    <row r="13" s="1" customFormat="1" ht="24" customHeight="1" spans="2:3">
      <c r="B13" s="178" t="s">
        <v>23</v>
      </c>
      <c r="C13" s="180">
        <f>VLOOKUP(B13,部门收支总表!C14:D36,2,FALSE)</f>
        <v>188</v>
      </c>
    </row>
    <row r="14" s="1" customFormat="1" ht="24" customHeight="1" spans="2:3">
      <c r="B14" s="178" t="s">
        <v>24</v>
      </c>
      <c r="C14" s="180">
        <f>VLOOKUP(B14,部门收支总表!C15:D37,2,FALSE)</f>
        <v>98</v>
      </c>
    </row>
    <row r="15" s="1" customFormat="1" ht="24" customHeight="1" spans="2:3">
      <c r="B15" s="178" t="s">
        <v>25</v>
      </c>
      <c r="C15" s="180">
        <f>VLOOKUP(B15,部门收支总表!C16:D38,2,FALSE)</f>
        <v>0</v>
      </c>
    </row>
    <row r="16" s="1" customFormat="1" ht="24" customHeight="1" spans="2:3">
      <c r="B16" s="178" t="s">
        <v>26</v>
      </c>
      <c r="C16" s="180">
        <f>VLOOKUP(B16,部门收支总表!C17:D39,2,FALSE)</f>
        <v>12</v>
      </c>
    </row>
    <row r="17" s="1" customFormat="1" ht="24" customHeight="1" spans="2:3">
      <c r="B17" s="178" t="s">
        <v>27</v>
      </c>
      <c r="C17" s="180">
        <f>VLOOKUP(B17,部门收支总表!C18:D40,2,FALSE)</f>
        <v>0</v>
      </c>
    </row>
    <row r="18" s="1" customFormat="1" ht="24" customHeight="1" spans="2:3">
      <c r="B18" s="178" t="s">
        <v>28</v>
      </c>
      <c r="C18" s="180">
        <f>VLOOKUP(B18,部门收支总表!C19:D41,2,FALSE)</f>
        <v>908</v>
      </c>
    </row>
    <row r="19" s="1" customFormat="1" ht="24" customHeight="1" spans="2:3">
      <c r="B19" s="181" t="s">
        <v>29</v>
      </c>
      <c r="C19" s="180">
        <f>VLOOKUP(B19,部门收支总表!C20:D42,2,FALSE)</f>
        <v>0</v>
      </c>
    </row>
    <row r="20" s="1" customFormat="1" ht="24" customHeight="1" spans="2:3">
      <c r="B20" s="181" t="s">
        <v>30</v>
      </c>
      <c r="C20" s="180">
        <f>VLOOKUP(B20,部门收支总表!C21:D43,2,FALSE)</f>
        <v>0</v>
      </c>
    </row>
    <row r="21" s="1" customFormat="1" ht="24" customHeight="1" spans="2:3">
      <c r="B21" s="181" t="s">
        <v>31</v>
      </c>
      <c r="C21" s="180">
        <f>VLOOKUP(B21,部门收支总表!C22:D44,2,FALSE)</f>
        <v>0</v>
      </c>
    </row>
    <row r="22" s="1" customFormat="1" ht="24" customHeight="1" spans="2:3">
      <c r="B22" s="181" t="s">
        <v>32</v>
      </c>
      <c r="C22" s="180">
        <f>VLOOKUP(B22,部门收支总表!C23:D45,2,FALSE)</f>
        <v>0</v>
      </c>
    </row>
    <row r="23" s="1" customFormat="1" ht="24" customHeight="1" spans="2:3">
      <c r="B23" s="181" t="s">
        <v>33</v>
      </c>
      <c r="C23" s="180">
        <f>VLOOKUP(B23,部门收支总表!C24:D46,2,FALSE)</f>
        <v>0</v>
      </c>
    </row>
    <row r="24" s="1" customFormat="1" ht="24" customHeight="1" spans="2:3">
      <c r="B24" s="181" t="s">
        <v>34</v>
      </c>
      <c r="C24" s="180">
        <f>VLOOKUP(B24,部门收支总表!C25:D47,2,FALSE)</f>
        <v>112</v>
      </c>
    </row>
    <row r="25" s="1" customFormat="1" ht="24" customHeight="1" spans="2:3">
      <c r="B25" s="181" t="s">
        <v>35</v>
      </c>
      <c r="C25" s="180">
        <f>VLOOKUP(B25,部门收支总表!C26:D48,2,FALSE)</f>
        <v>0</v>
      </c>
    </row>
    <row r="26" s="1" customFormat="1" ht="24" customHeight="1" spans="2:3">
      <c r="B26" s="181" t="s">
        <v>36</v>
      </c>
      <c r="C26" s="180">
        <f>VLOOKUP(B26,部门收支总表!C27:D49,2,FALSE)</f>
        <v>0</v>
      </c>
    </row>
    <row r="27" s="1" customFormat="1" ht="24" customHeight="1" spans="2:3">
      <c r="B27" s="181" t="s">
        <v>37</v>
      </c>
      <c r="C27" s="180">
        <f>VLOOKUP(B27,部门收支总表!C28:D50,2,FALSE)</f>
        <v>0</v>
      </c>
    </row>
    <row r="28" s="1" customFormat="1" ht="24" customHeight="1" spans="2:3">
      <c r="B28" s="181" t="s">
        <v>38</v>
      </c>
      <c r="C28" s="180">
        <f>VLOOKUP(B28,部门收支总表!C29:D51,2,FALSE)</f>
        <v>0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conditionalFormatting sqref="$A1:$XFD1048576">
    <cfRule type="cellIs" dxfId="0" priority="1" operator="equal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3" workbookViewId="0">
      <selection activeCell="C15" sqref="C15:D26"/>
    </sheetView>
  </sheetViews>
  <sheetFormatPr defaultColWidth="8" defaultRowHeight="14.25" customHeight="1" outlineLevelCol="3"/>
  <cols>
    <col min="1" max="1" width="35.5" style="41" customWidth="1"/>
    <col min="2" max="2" width="34" style="41" customWidth="1"/>
    <col min="3" max="3" width="42.5" style="41" customWidth="1"/>
    <col min="4" max="4" width="31.875" style="41" customWidth="1"/>
    <col min="5" max="16384" width="8" style="41"/>
  </cols>
  <sheetData>
    <row r="1" ht="21.95" customHeight="1" spans="1:3">
      <c r="A1" s="168" t="s">
        <v>54</v>
      </c>
      <c r="B1" s="168"/>
      <c r="C1" s="168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69"/>
      <c r="C3" s="169"/>
      <c r="D3" s="26" t="s">
        <v>3</v>
      </c>
    </row>
    <row r="4" ht="26.1" customHeight="1" spans="1:4">
      <c r="A4" s="170" t="s">
        <v>4</v>
      </c>
      <c r="B4" s="170"/>
      <c r="C4" s="170" t="s">
        <v>5</v>
      </c>
      <c r="D4" s="170"/>
    </row>
    <row r="5" ht="26.1" customHeight="1" spans="1:4">
      <c r="A5" s="170" t="s">
        <v>6</v>
      </c>
      <c r="B5" s="171" t="s">
        <v>7</v>
      </c>
      <c r="C5" s="170" t="s">
        <v>56</v>
      </c>
      <c r="D5" s="171" t="s">
        <v>7</v>
      </c>
    </row>
    <row r="6" ht="26.1" customHeight="1" spans="1:4">
      <c r="A6" s="170"/>
      <c r="B6" s="171"/>
      <c r="C6" s="170"/>
      <c r="D6" s="171"/>
    </row>
    <row r="7" ht="26.1" customHeight="1" spans="1:4">
      <c r="A7" s="172" t="s">
        <v>57</v>
      </c>
      <c r="B7" s="173">
        <f>SUM(B9:B16)</f>
        <v>1318</v>
      </c>
      <c r="C7" s="174" t="s">
        <v>58</v>
      </c>
      <c r="D7" s="173">
        <f>SUM(D8:D30)</f>
        <v>1318</v>
      </c>
    </row>
    <row r="8" ht="26.1" customHeight="1" spans="1:4">
      <c r="A8" s="172" t="s">
        <v>59</v>
      </c>
      <c r="B8" s="173">
        <f>SUM(B9:B14)</f>
        <v>1318</v>
      </c>
      <c r="C8" s="175" t="s">
        <v>60</v>
      </c>
      <c r="D8" s="173">
        <v>0</v>
      </c>
    </row>
    <row r="9" ht="26.1" customHeight="1" spans="1:4">
      <c r="A9" s="172" t="s">
        <v>61</v>
      </c>
      <c r="B9" s="173">
        <v>1318</v>
      </c>
      <c r="C9" s="175" t="s">
        <v>62</v>
      </c>
      <c r="D9" s="173">
        <v>0</v>
      </c>
    </row>
    <row r="10" ht="26.1" customHeight="1" spans="1:4">
      <c r="A10" s="172" t="s">
        <v>63</v>
      </c>
      <c r="B10" s="173"/>
      <c r="C10" s="175" t="s">
        <v>64</v>
      </c>
      <c r="D10" s="173">
        <v>0</v>
      </c>
    </row>
    <row r="11" ht="26.1" customHeight="1" spans="1:4">
      <c r="A11" s="172" t="s">
        <v>65</v>
      </c>
      <c r="B11" s="173"/>
      <c r="C11" s="175" t="s">
        <v>66</v>
      </c>
      <c r="D11" s="173">
        <v>0</v>
      </c>
    </row>
    <row r="12" ht="26.1" customHeight="1" spans="1:4">
      <c r="A12" s="172" t="s">
        <v>67</v>
      </c>
      <c r="B12" s="173"/>
      <c r="C12" s="175" t="s">
        <v>68</v>
      </c>
      <c r="D12" s="173">
        <v>0</v>
      </c>
    </row>
    <row r="13" ht="26.1" customHeight="1" spans="1:4">
      <c r="A13" s="172" t="s">
        <v>69</v>
      </c>
      <c r="B13" s="173"/>
      <c r="C13" s="175" t="s">
        <v>70</v>
      </c>
      <c r="D13" s="173">
        <v>0</v>
      </c>
    </row>
    <row r="14" ht="26.1" customHeight="1" spans="1:4">
      <c r="A14" s="172" t="s">
        <v>71</v>
      </c>
      <c r="B14" s="173"/>
      <c r="C14" s="175" t="s">
        <v>72</v>
      </c>
      <c r="D14" s="173">
        <v>0</v>
      </c>
    </row>
    <row r="15" ht="26.1" customHeight="1" spans="1:4">
      <c r="A15" s="172" t="s">
        <v>73</v>
      </c>
      <c r="B15" s="174"/>
      <c r="C15" s="175" t="s">
        <v>74</v>
      </c>
      <c r="D15" s="173">
        <v>188</v>
      </c>
    </row>
    <row r="16" ht="26.1" customHeight="1" spans="1:4">
      <c r="A16" s="172" t="s">
        <v>75</v>
      </c>
      <c r="B16" s="173"/>
      <c r="C16" s="175" t="s">
        <v>76</v>
      </c>
      <c r="D16" s="173">
        <v>98</v>
      </c>
    </row>
    <row r="17" ht="26.1" customHeight="1" spans="1:4">
      <c r="A17" s="172" t="s">
        <v>77</v>
      </c>
      <c r="B17" s="173"/>
      <c r="C17" s="175" t="s">
        <v>78</v>
      </c>
      <c r="D17" s="173">
        <v>0</v>
      </c>
    </row>
    <row r="18" ht="26.1" customHeight="1" spans="1:4">
      <c r="A18" s="172"/>
      <c r="B18" s="173"/>
      <c r="C18" s="175" t="s">
        <v>79</v>
      </c>
      <c r="D18" s="173">
        <v>12</v>
      </c>
    </row>
    <row r="19" ht="26.1" customHeight="1" spans="1:4">
      <c r="A19" s="172"/>
      <c r="B19" s="173"/>
      <c r="C19" s="175" t="s">
        <v>80</v>
      </c>
      <c r="D19" s="173">
        <v>0</v>
      </c>
    </row>
    <row r="20" ht="26.1" customHeight="1" spans="1:4">
      <c r="A20" s="172"/>
      <c r="B20" s="173"/>
      <c r="C20" s="175" t="s">
        <v>81</v>
      </c>
      <c r="D20" s="173">
        <v>908</v>
      </c>
    </row>
    <row r="21" ht="26.1" customHeight="1" spans="1:4">
      <c r="A21" s="172"/>
      <c r="B21" s="173"/>
      <c r="C21" s="172" t="s">
        <v>82</v>
      </c>
      <c r="D21" s="173">
        <v>0</v>
      </c>
    </row>
    <row r="22" ht="26.1" customHeight="1" spans="1:4">
      <c r="A22" s="172"/>
      <c r="B22" s="176"/>
      <c r="C22" s="172" t="s">
        <v>83</v>
      </c>
      <c r="D22" s="173">
        <v>0</v>
      </c>
    </row>
    <row r="23" ht="26.1" customHeight="1" spans="1:4">
      <c r="A23" s="172"/>
      <c r="B23" s="176"/>
      <c r="C23" s="172" t="s">
        <v>84</v>
      </c>
      <c r="D23" s="173">
        <v>0</v>
      </c>
    </row>
    <row r="24" ht="26.1" customHeight="1" spans="1:4">
      <c r="A24" s="172"/>
      <c r="B24" s="176"/>
      <c r="C24" s="172" t="s">
        <v>85</v>
      </c>
      <c r="D24" s="173">
        <v>0</v>
      </c>
    </row>
    <row r="25" ht="26.1" customHeight="1" spans="1:4">
      <c r="A25" s="174"/>
      <c r="B25" s="176"/>
      <c r="C25" s="172" t="s">
        <v>86</v>
      </c>
      <c r="D25" s="173">
        <v>0</v>
      </c>
    </row>
    <row r="26" ht="26.1" customHeight="1" spans="1:4">
      <c r="A26" s="175"/>
      <c r="B26" s="176"/>
      <c r="C26" s="172" t="s">
        <v>87</v>
      </c>
      <c r="D26" s="173">
        <v>112</v>
      </c>
    </row>
    <row r="27" ht="26.1" customHeight="1" spans="1:4">
      <c r="A27" s="174"/>
      <c r="B27" s="176"/>
      <c r="C27" s="172" t="s">
        <v>88</v>
      </c>
      <c r="D27" s="173">
        <v>0</v>
      </c>
    </row>
    <row r="28" ht="26.1" customHeight="1" spans="1:4">
      <c r="A28" s="174"/>
      <c r="B28" s="176"/>
      <c r="C28" s="172" t="s">
        <v>89</v>
      </c>
      <c r="D28" s="173">
        <v>0</v>
      </c>
    </row>
    <row r="29" ht="26.1" customHeight="1" spans="1:4">
      <c r="A29" s="175"/>
      <c r="B29" s="176"/>
      <c r="C29" s="172" t="s">
        <v>90</v>
      </c>
      <c r="D29" s="173">
        <v>0</v>
      </c>
    </row>
    <row r="30" ht="26.1" customHeight="1" spans="1:4">
      <c r="A30" s="175"/>
      <c r="B30" s="176"/>
      <c r="C30" s="172" t="s">
        <v>91</v>
      </c>
      <c r="D30" s="173">
        <v>0</v>
      </c>
    </row>
    <row r="31" ht="26.1" customHeight="1" spans="1:4">
      <c r="A31" s="175"/>
      <c r="B31" s="176"/>
      <c r="C31" s="172" t="s">
        <v>92</v>
      </c>
      <c r="D31" s="173"/>
    </row>
    <row r="32" ht="26.1" customHeight="1" spans="1:4">
      <c r="A32" s="90" t="s">
        <v>39</v>
      </c>
      <c r="B32" s="177">
        <f>SUM(B7,B17)</f>
        <v>1318</v>
      </c>
      <c r="C32" s="90" t="s">
        <v>40</v>
      </c>
      <c r="D32" s="177">
        <f>SUM(D7,D31)</f>
        <v>1318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conditionalFormatting sqref="$A1:$XFD1048576">
    <cfRule type="cellIs" dxfId="0" priority="1" operator="equal">
      <formula>0</formula>
    </cfRule>
  </conditionalFormatting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3"/>
  <sheetViews>
    <sheetView topLeftCell="N23" workbookViewId="0">
      <selection activeCell="AI58" sqref="AI58"/>
    </sheetView>
  </sheetViews>
  <sheetFormatPr defaultColWidth="9" defaultRowHeight="13.5"/>
  <cols>
    <col min="1" max="1" width="6.75" customWidth="1"/>
    <col min="2" max="3" width="3.125" customWidth="1"/>
    <col min="4" max="4" width="18.87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6" t="s">
        <v>95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64" t="s">
        <v>43</v>
      </c>
    </row>
    <row r="4" spans="1:28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>
      <c r="A5" s="128" t="s">
        <v>96</v>
      </c>
      <c r="B5" s="129"/>
      <c r="C5" s="130"/>
      <c r="D5" s="131" t="s">
        <v>97</v>
      </c>
      <c r="E5" s="128" t="s">
        <v>98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56"/>
      <c r="AA5" s="128" t="s">
        <v>99</v>
      </c>
      <c r="AB5" s="130"/>
    </row>
    <row r="6" spans="1:28">
      <c r="A6" s="133"/>
      <c r="B6" s="127"/>
      <c r="C6" s="134"/>
      <c r="D6" s="135"/>
      <c r="E6" s="128" t="s">
        <v>100</v>
      </c>
      <c r="F6" s="132"/>
      <c r="G6" s="132"/>
      <c r="H6" s="132"/>
      <c r="I6" s="132"/>
      <c r="J6" s="132"/>
      <c r="K6" s="132"/>
      <c r="L6" s="132"/>
      <c r="M6" s="132"/>
      <c r="N6" s="156"/>
      <c r="O6" s="131" t="s">
        <v>101</v>
      </c>
      <c r="P6" s="131" t="s">
        <v>102</v>
      </c>
      <c r="Q6" s="128" t="s">
        <v>103</v>
      </c>
      <c r="R6" s="132"/>
      <c r="S6" s="132"/>
      <c r="T6" s="132"/>
      <c r="U6" s="132"/>
      <c r="V6" s="132"/>
      <c r="W6" s="132"/>
      <c r="X6" s="132"/>
      <c r="Y6" s="132"/>
      <c r="Z6" s="156"/>
      <c r="AA6" s="136"/>
      <c r="AB6" s="138"/>
    </row>
    <row r="7" spans="1:28">
      <c r="A7" s="136"/>
      <c r="B7" s="137"/>
      <c r="C7" s="138"/>
      <c r="D7" s="135"/>
      <c r="E7" s="131" t="s">
        <v>104</v>
      </c>
      <c r="F7" s="128" t="s">
        <v>105</v>
      </c>
      <c r="G7" s="132"/>
      <c r="H7" s="132"/>
      <c r="I7" s="156"/>
      <c r="J7" s="139" t="s">
        <v>106</v>
      </c>
      <c r="K7" s="157"/>
      <c r="L7" s="157"/>
      <c r="M7" s="140"/>
      <c r="N7" s="131" t="s">
        <v>107</v>
      </c>
      <c r="O7" s="135"/>
      <c r="P7" s="135"/>
      <c r="Q7" s="131" t="s">
        <v>104</v>
      </c>
      <c r="R7" s="128" t="s">
        <v>105</v>
      </c>
      <c r="S7" s="132"/>
      <c r="T7" s="132"/>
      <c r="U7" s="156"/>
      <c r="V7" s="128" t="s">
        <v>106</v>
      </c>
      <c r="W7" s="132"/>
      <c r="X7" s="132"/>
      <c r="Y7" s="156"/>
      <c r="Z7" s="131" t="s">
        <v>107</v>
      </c>
      <c r="AA7" s="131" t="s">
        <v>108</v>
      </c>
      <c r="AB7" s="131" t="s">
        <v>109</v>
      </c>
    </row>
    <row r="8" spans="1:28">
      <c r="A8" s="131" t="s">
        <v>110</v>
      </c>
      <c r="B8" s="131" t="s">
        <v>111</v>
      </c>
      <c r="C8" s="131" t="s">
        <v>112</v>
      </c>
      <c r="D8" s="135"/>
      <c r="E8" s="135"/>
      <c r="F8" s="131" t="s">
        <v>108</v>
      </c>
      <c r="G8" s="139" t="s">
        <v>113</v>
      </c>
      <c r="H8" s="140"/>
      <c r="I8" s="158" t="s">
        <v>114</v>
      </c>
      <c r="J8" s="131" t="s">
        <v>104</v>
      </c>
      <c r="K8" s="131" t="s">
        <v>115</v>
      </c>
      <c r="L8" s="131" t="s">
        <v>116</v>
      </c>
      <c r="M8" s="131" t="s">
        <v>117</v>
      </c>
      <c r="N8" s="135"/>
      <c r="O8" s="135"/>
      <c r="P8" s="135"/>
      <c r="Q8" s="135"/>
      <c r="R8" s="161" t="s">
        <v>108</v>
      </c>
      <c r="S8" s="139" t="s">
        <v>113</v>
      </c>
      <c r="T8" s="140"/>
      <c r="U8" s="158" t="s">
        <v>114</v>
      </c>
      <c r="V8" s="161" t="s">
        <v>108</v>
      </c>
      <c r="W8" s="161" t="s">
        <v>115</v>
      </c>
      <c r="X8" s="161" t="s">
        <v>116</v>
      </c>
      <c r="Y8" s="161" t="s">
        <v>117</v>
      </c>
      <c r="Z8" s="135"/>
      <c r="AA8" s="135"/>
      <c r="AB8" s="135"/>
    </row>
    <row r="9" ht="24" spans="1:28">
      <c r="A9" s="141"/>
      <c r="B9" s="141"/>
      <c r="C9" s="141"/>
      <c r="D9" s="141"/>
      <c r="E9" s="141"/>
      <c r="F9" s="141"/>
      <c r="G9" s="142" t="s">
        <v>118</v>
      </c>
      <c r="H9" s="142" t="s">
        <v>119</v>
      </c>
      <c r="I9" s="159"/>
      <c r="J9" s="141"/>
      <c r="K9" s="141"/>
      <c r="L9" s="141"/>
      <c r="M9" s="141"/>
      <c r="N9" s="141"/>
      <c r="O9" s="141"/>
      <c r="P9" s="141"/>
      <c r="Q9" s="141"/>
      <c r="R9" s="162"/>
      <c r="S9" s="142" t="s">
        <v>118</v>
      </c>
      <c r="T9" s="142" t="s">
        <v>119</v>
      </c>
      <c r="U9" s="159"/>
      <c r="V9" s="162"/>
      <c r="W9" s="162"/>
      <c r="X9" s="162"/>
      <c r="Y9" s="162"/>
      <c r="Z9" s="141"/>
      <c r="AA9" s="141"/>
      <c r="AB9" s="141"/>
    </row>
    <row r="10" spans="1:29">
      <c r="A10" s="131">
        <v>1</v>
      </c>
      <c r="B10" s="131" t="s">
        <v>120</v>
      </c>
      <c r="C10" s="131" t="s">
        <v>121</v>
      </c>
      <c r="D10" s="131" t="s">
        <v>122</v>
      </c>
      <c r="E10" s="131" t="s">
        <v>123</v>
      </c>
      <c r="F10" s="131" t="s">
        <v>124</v>
      </c>
      <c r="G10" s="131" t="s">
        <v>125</v>
      </c>
      <c r="H10" s="131" t="s">
        <v>126</v>
      </c>
      <c r="I10" s="131" t="s">
        <v>127</v>
      </c>
      <c r="J10" s="131" t="s">
        <v>128</v>
      </c>
      <c r="K10" s="131" t="s">
        <v>129</v>
      </c>
      <c r="L10" s="131" t="s">
        <v>130</v>
      </c>
      <c r="M10" s="131" t="s">
        <v>131</v>
      </c>
      <c r="N10" s="131" t="s">
        <v>132</v>
      </c>
      <c r="O10" s="131" t="s">
        <v>133</v>
      </c>
      <c r="P10" s="131" t="s">
        <v>134</v>
      </c>
      <c r="Q10" s="131" t="s">
        <v>135</v>
      </c>
      <c r="R10" s="131" t="s">
        <v>136</v>
      </c>
      <c r="S10" s="131" t="s">
        <v>137</v>
      </c>
      <c r="T10" s="131" t="s">
        <v>138</v>
      </c>
      <c r="U10" s="131" t="s">
        <v>139</v>
      </c>
      <c r="V10" s="131" t="s">
        <v>140</v>
      </c>
      <c r="W10" s="131" t="s">
        <v>141</v>
      </c>
      <c r="X10" s="131" t="s">
        <v>142</v>
      </c>
      <c r="Y10" s="131" t="s">
        <v>143</v>
      </c>
      <c r="Z10" s="131" t="s">
        <v>144</v>
      </c>
      <c r="AA10" s="131" t="s">
        <v>145</v>
      </c>
      <c r="AB10" s="131" t="s">
        <v>146</v>
      </c>
      <c r="AC10" s="165"/>
    </row>
    <row r="11" ht="24" customHeight="1" spans="1:29">
      <c r="A11" s="143"/>
      <c r="B11" s="143"/>
      <c r="C11" s="143"/>
      <c r="D11" s="144" t="s">
        <v>104</v>
      </c>
      <c r="E11" s="144">
        <f>SUM(E12,E32)</f>
        <v>1318</v>
      </c>
      <c r="F11" s="144">
        <f t="shared" ref="F11:N11" si="0">SUM(F12,F32)</f>
        <v>1191</v>
      </c>
      <c r="G11" s="144">
        <f t="shared" si="0"/>
        <v>214</v>
      </c>
      <c r="H11" s="144">
        <f t="shared" si="0"/>
        <v>977</v>
      </c>
      <c r="I11" s="144">
        <f t="shared" si="0"/>
        <v>0</v>
      </c>
      <c r="J11" s="144">
        <f t="shared" si="0"/>
        <v>77</v>
      </c>
      <c r="K11" s="144">
        <f t="shared" si="0"/>
        <v>0</v>
      </c>
      <c r="L11" s="144">
        <f t="shared" si="0"/>
        <v>12</v>
      </c>
      <c r="M11" s="144">
        <f t="shared" si="0"/>
        <v>11</v>
      </c>
      <c r="N11" s="144">
        <f t="shared" si="0"/>
        <v>50</v>
      </c>
      <c r="O11" s="160"/>
      <c r="P11" s="160"/>
      <c r="Q11" s="144">
        <v>1318</v>
      </c>
      <c r="R11" s="144">
        <v>1191</v>
      </c>
      <c r="S11" s="144">
        <v>214</v>
      </c>
      <c r="T11" s="144">
        <v>977</v>
      </c>
      <c r="U11" s="163">
        <v>0</v>
      </c>
      <c r="V11" s="144">
        <v>77</v>
      </c>
      <c r="W11" s="144">
        <v>0</v>
      </c>
      <c r="X11" s="144">
        <v>12</v>
      </c>
      <c r="Y11" s="144">
        <v>11</v>
      </c>
      <c r="Z11" s="144">
        <v>50</v>
      </c>
      <c r="AA11" s="160"/>
      <c r="AB11" s="160"/>
      <c r="AC11" s="165"/>
    </row>
    <row r="12" ht="24" customHeight="1" spans="1:29">
      <c r="A12" s="145"/>
      <c r="B12" s="146"/>
      <c r="C12" s="147"/>
      <c r="D12" s="148" t="s">
        <v>147</v>
      </c>
      <c r="E12" s="148">
        <f>SUM(E13,E22,E26,E29)</f>
        <v>246</v>
      </c>
      <c r="F12" s="148">
        <f t="shared" ref="F12:G12" si="1">SUM(F13,F22,F26,F29)</f>
        <v>214</v>
      </c>
      <c r="G12" s="148">
        <f t="shared" si="1"/>
        <v>214</v>
      </c>
      <c r="H12" s="148"/>
      <c r="I12" s="148"/>
      <c r="J12" s="148">
        <f t="shared" ref="J12" si="2">SUM(J13,J22,J26,J29)</f>
        <v>22</v>
      </c>
      <c r="K12" s="148"/>
      <c r="L12" s="148">
        <f t="shared" ref="L12:N12" si="3">SUM(L13,L22,L26,L29)</f>
        <v>3</v>
      </c>
      <c r="M12" s="148">
        <f t="shared" si="3"/>
        <v>11</v>
      </c>
      <c r="N12" s="148">
        <f t="shared" si="3"/>
        <v>10</v>
      </c>
      <c r="O12" s="148"/>
      <c r="P12" s="148"/>
      <c r="Q12" s="148">
        <v>246</v>
      </c>
      <c r="R12" s="148">
        <v>214</v>
      </c>
      <c r="S12" s="148">
        <v>214</v>
      </c>
      <c r="T12" s="148"/>
      <c r="U12" s="148"/>
      <c r="V12" s="148">
        <v>22</v>
      </c>
      <c r="W12" s="148"/>
      <c r="X12" s="148">
        <v>3</v>
      </c>
      <c r="Y12" s="148">
        <v>11</v>
      </c>
      <c r="Z12" s="148">
        <v>10</v>
      </c>
      <c r="AA12" s="148"/>
      <c r="AB12" s="148"/>
      <c r="AC12" s="166"/>
    </row>
    <row r="13" ht="24" customHeight="1" spans="1:29">
      <c r="A13" s="149" t="str">
        <f>[9]基本支出预算明细表!A11</f>
        <v>208</v>
      </c>
      <c r="B13" s="150"/>
      <c r="C13" s="151"/>
      <c r="D13" s="144" t="s">
        <v>148</v>
      </c>
      <c r="E13" s="144">
        <f t="shared" ref="E13:G13" si="4">E14+E18</f>
        <v>35</v>
      </c>
      <c r="F13" s="144">
        <f t="shared" si="4"/>
        <v>25</v>
      </c>
      <c r="G13" s="144">
        <f t="shared" si="4"/>
        <v>25</v>
      </c>
      <c r="H13" s="144"/>
      <c r="I13" s="144"/>
      <c r="J13" s="144"/>
      <c r="K13" s="144"/>
      <c r="L13" s="144"/>
      <c r="M13" s="144"/>
      <c r="N13" s="144">
        <v>10</v>
      </c>
      <c r="O13" s="144"/>
      <c r="P13" s="144"/>
      <c r="Q13" s="144">
        <v>35</v>
      </c>
      <c r="R13" s="144">
        <v>25</v>
      </c>
      <c r="S13" s="144">
        <v>25</v>
      </c>
      <c r="T13" s="144"/>
      <c r="U13" s="144"/>
      <c r="V13" s="144"/>
      <c r="W13" s="144"/>
      <c r="X13" s="144"/>
      <c r="Y13" s="144"/>
      <c r="Z13" s="144">
        <v>10</v>
      </c>
      <c r="AA13" s="144"/>
      <c r="AB13" s="144"/>
      <c r="AC13" s="166"/>
    </row>
    <row r="14" ht="24" customHeight="1" spans="1:29">
      <c r="A14" s="149" t="str">
        <f>[9]基本支出预算明细表!A12</f>
        <v>20805</v>
      </c>
      <c r="B14" s="150"/>
      <c r="C14" s="151"/>
      <c r="D14" s="144" t="s">
        <v>149</v>
      </c>
      <c r="E14" s="144">
        <v>34</v>
      </c>
      <c r="F14" s="144">
        <v>24</v>
      </c>
      <c r="G14" s="144">
        <v>24</v>
      </c>
      <c r="H14" s="144"/>
      <c r="I14" s="144"/>
      <c r="J14" s="144"/>
      <c r="K14" s="144"/>
      <c r="L14" s="144"/>
      <c r="M14" s="144"/>
      <c r="N14" s="144">
        <v>10</v>
      </c>
      <c r="O14" s="144"/>
      <c r="P14" s="144"/>
      <c r="Q14" s="144">
        <v>34</v>
      </c>
      <c r="R14" s="144">
        <v>24</v>
      </c>
      <c r="S14" s="144">
        <v>24</v>
      </c>
      <c r="T14" s="144"/>
      <c r="U14" s="144"/>
      <c r="V14" s="144"/>
      <c r="W14" s="144"/>
      <c r="X14" s="144"/>
      <c r="Y14" s="144"/>
      <c r="Z14" s="144">
        <v>10</v>
      </c>
      <c r="AA14" s="144"/>
      <c r="AB14" s="144"/>
      <c r="AC14" s="166"/>
    </row>
    <row r="15" ht="24" customHeight="1" spans="1:29">
      <c r="A15" s="149" t="str">
        <f>[9]基本支出预算明细表!A13</f>
        <v>2080501</v>
      </c>
      <c r="B15" s="150"/>
      <c r="C15" s="151"/>
      <c r="D15" s="144" t="s">
        <v>150</v>
      </c>
      <c r="E15" s="144">
        <f>SUM(F15,J15,N15)</f>
        <v>10</v>
      </c>
      <c r="F15" s="144">
        <f>G15+H15+I15</f>
        <v>0</v>
      </c>
      <c r="G15" s="144">
        <f>ROUND(VLOOKUP(A15,[9]基本支出预算明细表!$A$13:$D$29,4,FALSE)/10000,0)</f>
        <v>0</v>
      </c>
      <c r="H15" s="144"/>
      <c r="I15" s="144"/>
      <c r="J15" s="144"/>
      <c r="K15" s="144"/>
      <c r="L15" s="144"/>
      <c r="M15" s="144"/>
      <c r="N15" s="144">
        <f>ROUND(VLOOKUP(A15,[9]基本支出预算明细表!$A$13:$AV$29,46,FALSE)/10000,0)</f>
        <v>10</v>
      </c>
      <c r="O15" s="144"/>
      <c r="P15" s="144"/>
      <c r="Q15" s="144">
        <v>10</v>
      </c>
      <c r="R15" s="144">
        <v>0</v>
      </c>
      <c r="S15" s="144">
        <v>0</v>
      </c>
      <c r="T15" s="144"/>
      <c r="U15" s="144"/>
      <c r="V15" s="144"/>
      <c r="W15" s="144"/>
      <c r="X15" s="144"/>
      <c r="Y15" s="144"/>
      <c r="Z15" s="144">
        <v>10</v>
      </c>
      <c r="AA15" s="144"/>
      <c r="AB15" s="144"/>
      <c r="AC15" s="166"/>
    </row>
    <row r="16" ht="24" customHeight="1" spans="1:29">
      <c r="A16" s="149" t="str">
        <f>[9]基本支出预算明细表!A14</f>
        <v>2080505</v>
      </c>
      <c r="B16" s="150"/>
      <c r="C16" s="151"/>
      <c r="D16" s="144" t="s">
        <v>151</v>
      </c>
      <c r="E16" s="144">
        <f t="shared" ref="E16:E17" si="5">SUM(F16,J16,N16)</f>
        <v>23</v>
      </c>
      <c r="F16" s="144">
        <f t="shared" ref="F16:F17" si="6">G16+H16+I16</f>
        <v>23</v>
      </c>
      <c r="G16" s="144">
        <v>23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v>23</v>
      </c>
      <c r="R16" s="144">
        <v>23</v>
      </c>
      <c r="S16" s="144">
        <v>23</v>
      </c>
      <c r="T16" s="144"/>
      <c r="U16" s="144"/>
      <c r="V16" s="144"/>
      <c r="W16" s="144"/>
      <c r="X16" s="144"/>
      <c r="Y16" s="144"/>
      <c r="Z16" s="144"/>
      <c r="AA16" s="144"/>
      <c r="AB16" s="144"/>
      <c r="AC16" s="166"/>
    </row>
    <row r="17" ht="24" customHeight="1" spans="1:29">
      <c r="A17" s="149" t="str">
        <f>[9]基本支出预算明细表!A15</f>
        <v>2080506</v>
      </c>
      <c r="B17" s="150"/>
      <c r="C17" s="151"/>
      <c r="D17" s="144" t="s">
        <v>152</v>
      </c>
      <c r="E17" s="144">
        <f t="shared" si="5"/>
        <v>2</v>
      </c>
      <c r="F17" s="144">
        <f t="shared" si="6"/>
        <v>2</v>
      </c>
      <c r="G17" s="144">
        <f>ROUND(VLOOKUP(A17,[9]基本支出预算明细表!$A$13:$D$29,4,FALSE)/10000,0)</f>
        <v>2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v>2</v>
      </c>
      <c r="R17" s="144">
        <v>2</v>
      </c>
      <c r="S17" s="144">
        <v>2</v>
      </c>
      <c r="T17" s="144"/>
      <c r="U17" s="144"/>
      <c r="V17" s="144"/>
      <c r="W17" s="144"/>
      <c r="X17" s="144"/>
      <c r="Y17" s="144"/>
      <c r="Z17" s="144"/>
      <c r="AA17" s="144"/>
      <c r="AB17" s="144"/>
      <c r="AC17" s="166"/>
    </row>
    <row r="18" ht="24" customHeight="1" spans="1:29">
      <c r="A18" s="149" t="str">
        <f>[9]基本支出预算明细表!A16</f>
        <v>20827</v>
      </c>
      <c r="B18" s="150"/>
      <c r="C18" s="151"/>
      <c r="D18" s="144" t="s">
        <v>153</v>
      </c>
      <c r="E18" s="144">
        <v>1</v>
      </c>
      <c r="F18" s="144">
        <v>1</v>
      </c>
      <c r="G18" s="144">
        <v>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v>1</v>
      </c>
      <c r="R18" s="144">
        <v>1</v>
      </c>
      <c r="S18" s="144">
        <v>1</v>
      </c>
      <c r="T18" s="144"/>
      <c r="U18" s="144"/>
      <c r="V18" s="144"/>
      <c r="W18" s="144"/>
      <c r="X18" s="144"/>
      <c r="Y18" s="144"/>
      <c r="Z18" s="144"/>
      <c r="AA18" s="144"/>
      <c r="AB18" s="144"/>
      <c r="AC18" s="166"/>
    </row>
    <row r="19" ht="24" customHeight="1" spans="1:29">
      <c r="A19" s="149" t="str">
        <f>[9]基本支出预算明细表!A17</f>
        <v>2082701</v>
      </c>
      <c r="B19" s="150"/>
      <c r="C19" s="151"/>
      <c r="D19" s="144" t="s">
        <v>154</v>
      </c>
      <c r="E19" s="144">
        <f t="shared" ref="E19:E21" si="7">SUM(F19,J19,N19)</f>
        <v>0</v>
      </c>
      <c r="F19" s="144">
        <f t="shared" ref="F19:F21" si="8">G19+H19+I19</f>
        <v>0</v>
      </c>
      <c r="G19" s="144">
        <v>0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v>0</v>
      </c>
      <c r="R19" s="144">
        <v>0</v>
      </c>
      <c r="S19" s="144">
        <v>0</v>
      </c>
      <c r="T19" s="144"/>
      <c r="U19" s="144"/>
      <c r="V19" s="144"/>
      <c r="W19" s="144"/>
      <c r="X19" s="144"/>
      <c r="Y19" s="144"/>
      <c r="Z19" s="144"/>
      <c r="AA19" s="144"/>
      <c r="AB19" s="144"/>
      <c r="AC19" s="166"/>
    </row>
    <row r="20" ht="24" customHeight="1" spans="1:29">
      <c r="A20" s="149" t="str">
        <f>[9]基本支出预算明细表!A18</f>
        <v>2082702</v>
      </c>
      <c r="B20" s="150"/>
      <c r="C20" s="151"/>
      <c r="D20" s="144" t="s">
        <v>155</v>
      </c>
      <c r="E20" s="144">
        <f t="shared" si="7"/>
        <v>1</v>
      </c>
      <c r="F20" s="144">
        <f t="shared" si="8"/>
        <v>1</v>
      </c>
      <c r="G20" s="144">
        <v>1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v>1</v>
      </c>
      <c r="R20" s="144">
        <v>1</v>
      </c>
      <c r="S20" s="144">
        <v>1</v>
      </c>
      <c r="T20" s="144"/>
      <c r="U20" s="144"/>
      <c r="V20" s="144"/>
      <c r="W20" s="144"/>
      <c r="X20" s="144"/>
      <c r="Y20" s="144"/>
      <c r="Z20" s="144"/>
      <c r="AA20" s="144"/>
      <c r="AB20" s="144"/>
      <c r="AC20" s="166"/>
    </row>
    <row r="21" ht="24" customHeight="1" spans="1:29">
      <c r="A21" s="149" t="str">
        <f>[9]基本支出预算明细表!A19</f>
        <v>2082703</v>
      </c>
      <c r="B21" s="150"/>
      <c r="C21" s="151"/>
      <c r="D21" s="144" t="s">
        <v>156</v>
      </c>
      <c r="E21" s="144">
        <f t="shared" si="7"/>
        <v>0</v>
      </c>
      <c r="F21" s="144">
        <f t="shared" si="8"/>
        <v>0</v>
      </c>
      <c r="G21" s="144">
        <f>ROUND(VLOOKUP(A21,[9]基本支出预算明细表!$A$13:$D$29,4,FALSE)/10000,0)</f>
        <v>0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v>0</v>
      </c>
      <c r="R21" s="144">
        <v>0</v>
      </c>
      <c r="S21" s="144">
        <v>0</v>
      </c>
      <c r="T21" s="144"/>
      <c r="U21" s="144"/>
      <c r="V21" s="144"/>
      <c r="W21" s="144"/>
      <c r="X21" s="144"/>
      <c r="Y21" s="144"/>
      <c r="Z21" s="144"/>
      <c r="AA21" s="144"/>
      <c r="AB21" s="144"/>
      <c r="AC21" s="166"/>
    </row>
    <row r="22" ht="24" customHeight="1" spans="1:29">
      <c r="A22" s="149" t="str">
        <f>[9]基本支出预算明细表!A20</f>
        <v>210</v>
      </c>
      <c r="B22" s="150"/>
      <c r="C22" s="151"/>
      <c r="D22" s="144" t="s">
        <v>157</v>
      </c>
      <c r="E22" s="144">
        <f>E23</f>
        <v>18</v>
      </c>
      <c r="F22" s="144">
        <f t="shared" ref="F22:G22" si="9">F23</f>
        <v>18</v>
      </c>
      <c r="G22" s="144">
        <f t="shared" si="9"/>
        <v>18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v>18</v>
      </c>
      <c r="R22" s="144">
        <v>18</v>
      </c>
      <c r="S22" s="144">
        <v>18</v>
      </c>
      <c r="T22" s="144"/>
      <c r="U22" s="144"/>
      <c r="V22" s="144"/>
      <c r="W22" s="144"/>
      <c r="X22" s="144"/>
      <c r="Y22" s="144"/>
      <c r="Z22" s="144"/>
      <c r="AA22" s="144"/>
      <c r="AB22" s="144"/>
      <c r="AC22" s="166"/>
    </row>
    <row r="23" ht="24" customHeight="1" spans="1:29">
      <c r="A23" s="149" t="str">
        <f>[9]基本支出预算明细表!A21</f>
        <v>21011</v>
      </c>
      <c r="B23" s="150"/>
      <c r="C23" s="151"/>
      <c r="D23" s="144" t="s">
        <v>158</v>
      </c>
      <c r="E23" s="144">
        <f t="shared" ref="E23:G23" si="10">E24+E25</f>
        <v>18</v>
      </c>
      <c r="F23" s="144">
        <f t="shared" si="10"/>
        <v>18</v>
      </c>
      <c r="G23" s="144">
        <f t="shared" si="10"/>
        <v>18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v>18</v>
      </c>
      <c r="R23" s="144">
        <v>18</v>
      </c>
      <c r="S23" s="144">
        <v>18</v>
      </c>
      <c r="T23" s="144"/>
      <c r="U23" s="144"/>
      <c r="V23" s="144"/>
      <c r="W23" s="144"/>
      <c r="X23" s="144"/>
      <c r="Y23" s="144"/>
      <c r="Z23" s="144"/>
      <c r="AA23" s="144"/>
      <c r="AB23" s="144"/>
      <c r="AC23" s="166"/>
    </row>
    <row r="24" ht="24" customHeight="1" spans="1:29">
      <c r="A24" s="149" t="str">
        <f>[9]基本支出预算明细表!A22</f>
        <v>2101101</v>
      </c>
      <c r="B24" s="150"/>
      <c r="C24" s="151"/>
      <c r="D24" s="144" t="s">
        <v>159</v>
      </c>
      <c r="E24" s="144">
        <f t="shared" ref="E24:E25" si="11">SUM(F24,J24,N24)</f>
        <v>10</v>
      </c>
      <c r="F24" s="144">
        <f t="shared" ref="F24:F25" si="12">G24+H24+I24</f>
        <v>10</v>
      </c>
      <c r="G24" s="144">
        <v>10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v>10</v>
      </c>
      <c r="R24" s="144">
        <v>10</v>
      </c>
      <c r="S24" s="144">
        <v>10</v>
      </c>
      <c r="T24" s="144"/>
      <c r="U24" s="144"/>
      <c r="V24" s="144"/>
      <c r="W24" s="144"/>
      <c r="X24" s="144"/>
      <c r="Y24" s="144"/>
      <c r="Z24" s="144"/>
      <c r="AA24" s="144"/>
      <c r="AB24" s="144"/>
      <c r="AC24" s="166"/>
    </row>
    <row r="25" ht="24" customHeight="1" spans="1:29">
      <c r="A25" s="149" t="str">
        <f>[9]基本支出预算明细表!A23</f>
        <v>2101103</v>
      </c>
      <c r="B25" s="150"/>
      <c r="C25" s="151"/>
      <c r="D25" s="144" t="s">
        <v>160</v>
      </c>
      <c r="E25" s="144">
        <f t="shared" si="11"/>
        <v>8</v>
      </c>
      <c r="F25" s="144">
        <f t="shared" si="12"/>
        <v>8</v>
      </c>
      <c r="G25" s="144">
        <f>ROUND(VLOOKUP(A25,[9]基本支出预算明细表!$A$13:$D$29,4,FALSE)/10000,0)</f>
        <v>8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v>8</v>
      </c>
      <c r="R25" s="144">
        <v>8</v>
      </c>
      <c r="S25" s="144">
        <v>8</v>
      </c>
      <c r="T25" s="144"/>
      <c r="U25" s="144"/>
      <c r="V25" s="144"/>
      <c r="W25" s="144"/>
      <c r="X25" s="144"/>
      <c r="Y25" s="144"/>
      <c r="Z25" s="144"/>
      <c r="AA25" s="144"/>
      <c r="AB25" s="144"/>
      <c r="AC25" s="166"/>
    </row>
    <row r="26" spans="1:29">
      <c r="A26" s="149" t="str">
        <f>[9]基本支出预算明细表!A24</f>
        <v>214</v>
      </c>
      <c r="B26" s="150"/>
      <c r="C26" s="151"/>
      <c r="D26" s="144" t="s">
        <v>161</v>
      </c>
      <c r="E26" s="144">
        <v>173</v>
      </c>
      <c r="F26" s="144">
        <v>151</v>
      </c>
      <c r="G26" s="144">
        <v>151</v>
      </c>
      <c r="H26" s="144"/>
      <c r="I26" s="144"/>
      <c r="J26" s="144">
        <v>22</v>
      </c>
      <c r="K26" s="144"/>
      <c r="L26" s="144">
        <v>3</v>
      </c>
      <c r="M26" s="144">
        <v>11</v>
      </c>
      <c r="N26" s="144"/>
      <c r="O26" s="144"/>
      <c r="P26" s="144"/>
      <c r="Q26" s="144">
        <v>173</v>
      </c>
      <c r="R26" s="144">
        <v>151</v>
      </c>
      <c r="S26" s="144">
        <v>151</v>
      </c>
      <c r="T26" s="144"/>
      <c r="U26" s="144"/>
      <c r="V26" s="144">
        <v>22</v>
      </c>
      <c r="W26" s="144"/>
      <c r="X26" s="144">
        <v>3</v>
      </c>
      <c r="Y26" s="144">
        <v>11</v>
      </c>
      <c r="Z26" s="144"/>
      <c r="AA26" s="144"/>
      <c r="AB26" s="144"/>
      <c r="AC26" s="166"/>
    </row>
    <row r="27" spans="1:29">
      <c r="A27" s="149" t="str">
        <f>[9]基本支出预算明细表!A25</f>
        <v>21401</v>
      </c>
      <c r="B27" s="150"/>
      <c r="C27" s="151"/>
      <c r="D27" s="144" t="s">
        <v>162</v>
      </c>
      <c r="E27" s="144">
        <v>173</v>
      </c>
      <c r="F27" s="144">
        <v>151</v>
      </c>
      <c r="G27" s="144">
        <v>151</v>
      </c>
      <c r="H27" s="144"/>
      <c r="I27" s="144"/>
      <c r="J27" s="144">
        <v>22</v>
      </c>
      <c r="K27" s="144"/>
      <c r="L27" s="144">
        <v>3</v>
      </c>
      <c r="M27" s="144">
        <v>11</v>
      </c>
      <c r="N27" s="144"/>
      <c r="O27" s="144"/>
      <c r="P27" s="144"/>
      <c r="Q27" s="144">
        <v>173</v>
      </c>
      <c r="R27" s="144">
        <v>151</v>
      </c>
      <c r="S27" s="144">
        <v>151</v>
      </c>
      <c r="T27" s="144"/>
      <c r="U27" s="144"/>
      <c r="V27" s="144">
        <v>22</v>
      </c>
      <c r="W27" s="144"/>
      <c r="X27" s="144">
        <v>3</v>
      </c>
      <c r="Y27" s="144">
        <v>11</v>
      </c>
      <c r="Z27" s="144"/>
      <c r="AA27" s="144"/>
      <c r="AB27" s="144"/>
      <c r="AC27" s="166"/>
    </row>
    <row r="28" spans="1:29">
      <c r="A28" s="149" t="str">
        <f>[9]基本支出预算明细表!A26</f>
        <v>2140101</v>
      </c>
      <c r="B28" s="150"/>
      <c r="C28" s="151"/>
      <c r="D28" s="144" t="s">
        <v>163</v>
      </c>
      <c r="E28" s="144">
        <f>SUM(F28,J28,N28)</f>
        <v>173</v>
      </c>
      <c r="F28" s="144">
        <f>G28+H28+I28</f>
        <v>151</v>
      </c>
      <c r="G28" s="144">
        <f>ROUND(VLOOKUP(A28,[9]基本支出预算明细表!$A$13:$D$29,4,FALSE)/10000,0)</f>
        <v>151</v>
      </c>
      <c r="H28" s="144"/>
      <c r="I28" s="144"/>
      <c r="J28" s="144">
        <f>ROUND(VLOOKUP(A28,[9]基本支出预算明细表!$A$26:$R$26,18,FALSE)/10000,0)</f>
        <v>22</v>
      </c>
      <c r="K28" s="144"/>
      <c r="L28" s="144">
        <v>3</v>
      </c>
      <c r="M28" s="144">
        <v>11</v>
      </c>
      <c r="N28" s="144"/>
      <c r="O28" s="144"/>
      <c r="P28" s="144"/>
      <c r="Q28" s="144">
        <v>173</v>
      </c>
      <c r="R28" s="144">
        <v>151</v>
      </c>
      <c r="S28" s="144">
        <v>151</v>
      </c>
      <c r="T28" s="144"/>
      <c r="U28" s="144"/>
      <c r="V28" s="144">
        <v>22</v>
      </c>
      <c r="W28" s="144"/>
      <c r="X28" s="144">
        <v>3</v>
      </c>
      <c r="Y28" s="144">
        <v>11</v>
      </c>
      <c r="Z28" s="144"/>
      <c r="AA28" s="144"/>
      <c r="AB28" s="144"/>
      <c r="AC28" s="166"/>
    </row>
    <row r="29" spans="1:29">
      <c r="A29" s="149" t="str">
        <f>[9]基本支出预算明细表!A27</f>
        <v>221</v>
      </c>
      <c r="B29" s="150"/>
      <c r="C29" s="151"/>
      <c r="D29" s="144" t="s">
        <v>164</v>
      </c>
      <c r="E29" s="144">
        <v>20</v>
      </c>
      <c r="F29" s="144">
        <v>20</v>
      </c>
      <c r="G29" s="144">
        <v>20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>
        <v>20</v>
      </c>
      <c r="R29" s="144">
        <v>20</v>
      </c>
      <c r="S29" s="144">
        <v>20</v>
      </c>
      <c r="T29" s="144"/>
      <c r="U29" s="144"/>
      <c r="V29" s="144"/>
      <c r="W29" s="144"/>
      <c r="X29" s="144"/>
      <c r="Y29" s="144"/>
      <c r="Z29" s="144"/>
      <c r="AA29" s="144"/>
      <c r="AB29" s="144"/>
      <c r="AC29" s="166"/>
    </row>
    <row r="30" spans="1:29">
      <c r="A30" s="149" t="str">
        <f>[9]基本支出预算明细表!A28</f>
        <v>22102</v>
      </c>
      <c r="B30" s="150"/>
      <c r="C30" s="151"/>
      <c r="D30" s="144" t="s">
        <v>165</v>
      </c>
      <c r="E30" s="144">
        <v>20</v>
      </c>
      <c r="F30" s="144">
        <v>20</v>
      </c>
      <c r="G30" s="144">
        <v>20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v>20</v>
      </c>
      <c r="R30" s="144">
        <v>20</v>
      </c>
      <c r="S30" s="144">
        <v>20</v>
      </c>
      <c r="T30" s="144"/>
      <c r="U30" s="144"/>
      <c r="V30" s="144"/>
      <c r="W30" s="144"/>
      <c r="X30" s="144"/>
      <c r="Y30" s="144"/>
      <c r="Z30" s="144"/>
      <c r="AA30" s="144"/>
      <c r="AB30" s="144"/>
      <c r="AC30" s="166"/>
    </row>
    <row r="31" spans="1:29">
      <c r="A31" s="149" t="str">
        <f>[9]基本支出预算明细表!A29</f>
        <v>2210201</v>
      </c>
      <c r="B31" s="150"/>
      <c r="C31" s="151"/>
      <c r="D31" s="144" t="s">
        <v>166</v>
      </c>
      <c r="E31" s="144">
        <f>SUM(F31,J31,N31)</f>
        <v>20</v>
      </c>
      <c r="F31" s="144">
        <f>G31+H31+I31</f>
        <v>20</v>
      </c>
      <c r="G31" s="144">
        <f>ROUND(VLOOKUP(A31,[9]基本支出预算明细表!$A$13:$D$29,4,FALSE)/10000,0)</f>
        <v>20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v>20</v>
      </c>
      <c r="R31" s="144">
        <v>20</v>
      </c>
      <c r="S31" s="144">
        <v>20</v>
      </c>
      <c r="T31" s="144"/>
      <c r="U31" s="144"/>
      <c r="V31" s="144"/>
      <c r="W31" s="144"/>
      <c r="X31" s="144"/>
      <c r="Y31" s="144"/>
      <c r="Z31" s="144"/>
      <c r="AA31" s="144"/>
      <c r="AB31" s="144"/>
      <c r="AC31" s="166"/>
    </row>
    <row r="32" spans="1:29">
      <c r="A32" s="152">
        <f>[9]基本支出预算明细表!A30</f>
        <v>0</v>
      </c>
      <c r="B32" s="153"/>
      <c r="C32" s="154"/>
      <c r="D32" s="155" t="s">
        <v>167</v>
      </c>
      <c r="E32" s="155">
        <f>SUM(E33,E41,E45,E48,E51)</f>
        <v>1072</v>
      </c>
      <c r="F32" s="155">
        <f>SUM(F33,F41,F45,F48,F51)</f>
        <v>977</v>
      </c>
      <c r="G32" s="155"/>
      <c r="H32" s="155">
        <f>SUM(H33,H41,H45,H48,H51)</f>
        <v>977</v>
      </c>
      <c r="I32" s="155"/>
      <c r="J32" s="155">
        <f>SUM(J33,J41,J45,J48,J51)</f>
        <v>55</v>
      </c>
      <c r="K32" s="155"/>
      <c r="L32" s="155">
        <f>SUM(L33,L41,L45,L48,L51)</f>
        <v>9</v>
      </c>
      <c r="M32" s="155"/>
      <c r="N32" s="155">
        <f>SUM(N33,N41,N45,N48,N51)</f>
        <v>40</v>
      </c>
      <c r="O32" s="155"/>
      <c r="P32" s="155"/>
      <c r="Q32" s="155">
        <v>1072</v>
      </c>
      <c r="R32" s="155">
        <v>977</v>
      </c>
      <c r="S32" s="155"/>
      <c r="T32" s="155">
        <v>977</v>
      </c>
      <c r="U32" s="155"/>
      <c r="V32" s="155">
        <v>55</v>
      </c>
      <c r="W32" s="155"/>
      <c r="X32" s="155">
        <v>9</v>
      </c>
      <c r="Y32" s="155"/>
      <c r="Z32" s="155">
        <v>40</v>
      </c>
      <c r="AA32" s="155"/>
      <c r="AB32" s="155"/>
      <c r="AC32" s="167"/>
    </row>
    <row r="33" spans="1:29">
      <c r="A33" s="149" t="str">
        <f>[9]基本支出预算明细表!A31</f>
        <v>208</v>
      </c>
      <c r="B33" s="150"/>
      <c r="C33" s="151"/>
      <c r="D33" s="144" t="s">
        <v>148</v>
      </c>
      <c r="E33" s="144">
        <f>E34+E37</f>
        <v>153</v>
      </c>
      <c r="F33" s="144">
        <f t="shared" ref="F33:N33" si="13">F34+F37</f>
        <v>117</v>
      </c>
      <c r="G33" s="144">
        <f t="shared" si="13"/>
        <v>0</v>
      </c>
      <c r="H33" s="144">
        <f t="shared" si="13"/>
        <v>117</v>
      </c>
      <c r="I33" s="144">
        <f t="shared" si="13"/>
        <v>0</v>
      </c>
      <c r="J33" s="144">
        <f t="shared" si="13"/>
        <v>0</v>
      </c>
      <c r="K33" s="144">
        <f t="shared" si="13"/>
        <v>0</v>
      </c>
      <c r="L33" s="144">
        <f t="shared" si="13"/>
        <v>0</v>
      </c>
      <c r="M33" s="144">
        <f t="shared" si="13"/>
        <v>0</v>
      </c>
      <c r="N33" s="144">
        <f t="shared" si="13"/>
        <v>36</v>
      </c>
      <c r="O33" s="144"/>
      <c r="P33" s="144"/>
      <c r="Q33" s="144">
        <v>153</v>
      </c>
      <c r="R33" s="144">
        <v>117</v>
      </c>
      <c r="S33" s="144">
        <v>0</v>
      </c>
      <c r="T33" s="144">
        <v>117</v>
      </c>
      <c r="U33" s="144">
        <v>0</v>
      </c>
      <c r="V33" s="144">
        <v>0</v>
      </c>
      <c r="W33" s="144">
        <v>0</v>
      </c>
      <c r="X33" s="144">
        <v>0</v>
      </c>
      <c r="Y33" s="144">
        <v>0</v>
      </c>
      <c r="Z33" s="144">
        <v>36</v>
      </c>
      <c r="AA33" s="144"/>
      <c r="AB33" s="144"/>
      <c r="AC33" s="167"/>
    </row>
    <row r="34" ht="22.5" spans="1:29">
      <c r="A34" s="149" t="str">
        <f>[9]基本支出预算明细表!A32</f>
        <v>20805</v>
      </c>
      <c r="B34" s="150"/>
      <c r="C34" s="151"/>
      <c r="D34" s="144" t="s">
        <v>149</v>
      </c>
      <c r="E34" s="144">
        <f>SUM(E35:E36)</f>
        <v>146</v>
      </c>
      <c r="F34" s="144">
        <f t="shared" ref="F34:N34" si="14">SUM(F35:F36)</f>
        <v>110</v>
      </c>
      <c r="G34" s="144">
        <f t="shared" si="14"/>
        <v>0</v>
      </c>
      <c r="H34" s="144">
        <f t="shared" si="14"/>
        <v>110</v>
      </c>
      <c r="I34" s="144">
        <f t="shared" si="14"/>
        <v>0</v>
      </c>
      <c r="J34" s="144">
        <f t="shared" si="14"/>
        <v>0</v>
      </c>
      <c r="K34" s="144">
        <f t="shared" si="14"/>
        <v>0</v>
      </c>
      <c r="L34" s="144">
        <f t="shared" si="14"/>
        <v>0</v>
      </c>
      <c r="M34" s="144">
        <f t="shared" si="14"/>
        <v>0</v>
      </c>
      <c r="N34" s="144">
        <f t="shared" si="14"/>
        <v>36</v>
      </c>
      <c r="O34" s="144"/>
      <c r="P34" s="144"/>
      <c r="Q34" s="144">
        <v>146</v>
      </c>
      <c r="R34" s="144">
        <v>110</v>
      </c>
      <c r="S34" s="144">
        <v>0</v>
      </c>
      <c r="T34" s="144">
        <v>110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  <c r="Z34" s="144">
        <v>36</v>
      </c>
      <c r="AA34" s="144"/>
      <c r="AB34" s="144"/>
      <c r="AC34" s="167"/>
    </row>
    <row r="35" spans="1:29">
      <c r="A35" s="149" t="str">
        <f>[9]基本支出预算明细表!A33</f>
        <v>2080502</v>
      </c>
      <c r="B35" s="150"/>
      <c r="C35" s="151"/>
      <c r="D35" s="144" t="s">
        <v>168</v>
      </c>
      <c r="E35" s="144">
        <f>SUM(F35,J35,N35)</f>
        <v>36</v>
      </c>
      <c r="F35" s="144">
        <f>SUM(G35:I35)</f>
        <v>0</v>
      </c>
      <c r="G35" s="144"/>
      <c r="H35" s="144">
        <f>ROUND(VLOOKUP(A35,[9]基本支出预算明细表!$A$33:$D$51,4,FALSE)/10000,0)</f>
        <v>0</v>
      </c>
      <c r="I35" s="144"/>
      <c r="J35" s="144"/>
      <c r="K35" s="144"/>
      <c r="L35" s="144"/>
      <c r="M35" s="144"/>
      <c r="N35" s="144">
        <v>36</v>
      </c>
      <c r="O35" s="144"/>
      <c r="P35" s="144"/>
      <c r="Q35" s="144">
        <v>36</v>
      </c>
      <c r="R35" s="144">
        <v>0</v>
      </c>
      <c r="S35" s="144"/>
      <c r="T35" s="144">
        <v>0</v>
      </c>
      <c r="U35" s="144"/>
      <c r="V35" s="144"/>
      <c r="W35" s="144"/>
      <c r="X35" s="144"/>
      <c r="Y35" s="144"/>
      <c r="Z35" s="144">
        <v>36</v>
      </c>
      <c r="AA35" s="144"/>
      <c r="AB35" s="144"/>
      <c r="AC35" s="167"/>
    </row>
    <row r="36" ht="22.5" spans="1:29">
      <c r="A36" s="149" t="str">
        <f>[9]基本支出预算明细表!A34</f>
        <v>2080505</v>
      </c>
      <c r="B36" s="150"/>
      <c r="C36" s="151"/>
      <c r="D36" s="144" t="s">
        <v>151</v>
      </c>
      <c r="E36" s="144">
        <f>SUM(F36,J36,N36)</f>
        <v>110</v>
      </c>
      <c r="F36" s="144">
        <f>SUM(G36:I36)</f>
        <v>110</v>
      </c>
      <c r="G36" s="144"/>
      <c r="H36" s="144">
        <v>110</v>
      </c>
      <c r="I36" s="144"/>
      <c r="J36" s="144"/>
      <c r="K36" s="144"/>
      <c r="L36" s="144"/>
      <c r="M36" s="144"/>
      <c r="N36" s="144"/>
      <c r="O36" s="144"/>
      <c r="P36" s="144"/>
      <c r="Q36" s="144">
        <v>110</v>
      </c>
      <c r="R36" s="144">
        <v>110</v>
      </c>
      <c r="S36" s="144"/>
      <c r="T36" s="144">
        <v>110</v>
      </c>
      <c r="U36" s="144"/>
      <c r="V36" s="144"/>
      <c r="W36" s="144"/>
      <c r="X36" s="144"/>
      <c r="Y36" s="144"/>
      <c r="Z36" s="144"/>
      <c r="AA36" s="144"/>
      <c r="AB36" s="144"/>
      <c r="AC36" s="167"/>
    </row>
    <row r="37" ht="22.5" spans="1:29">
      <c r="A37" s="149" t="str">
        <f>[9]基本支出预算明细表!A35</f>
        <v>20827</v>
      </c>
      <c r="B37" s="150"/>
      <c r="C37" s="151"/>
      <c r="D37" s="144" t="s">
        <v>153</v>
      </c>
      <c r="E37" s="144">
        <f>SUM(E38:E40)</f>
        <v>7</v>
      </c>
      <c r="F37" s="144">
        <f>SUM(F38:F40)</f>
        <v>7</v>
      </c>
      <c r="G37" s="144">
        <f t="shared" ref="G37:H37" si="15">SUM(G38:G40)</f>
        <v>0</v>
      </c>
      <c r="H37" s="144">
        <f t="shared" si="15"/>
        <v>7</v>
      </c>
      <c r="I37" s="144"/>
      <c r="J37" s="144"/>
      <c r="K37" s="144"/>
      <c r="L37" s="144"/>
      <c r="M37" s="144"/>
      <c r="N37" s="144"/>
      <c r="O37" s="144"/>
      <c r="P37" s="144"/>
      <c r="Q37" s="144">
        <v>7</v>
      </c>
      <c r="R37" s="144">
        <v>7</v>
      </c>
      <c r="S37" s="144">
        <v>0</v>
      </c>
      <c r="T37" s="144">
        <v>7</v>
      </c>
      <c r="U37" s="144"/>
      <c r="V37" s="144"/>
      <c r="W37" s="144"/>
      <c r="X37" s="144"/>
      <c r="Y37" s="144"/>
      <c r="Z37" s="144"/>
      <c r="AA37" s="144"/>
      <c r="AB37" s="144"/>
      <c r="AC37" s="167"/>
    </row>
    <row r="38" ht="22.5" spans="1:29">
      <c r="A38" s="149" t="str">
        <f>[9]基本支出预算明细表!A36</f>
        <v>2082701</v>
      </c>
      <c r="B38" s="150"/>
      <c r="C38" s="151"/>
      <c r="D38" s="144" t="s">
        <v>154</v>
      </c>
      <c r="E38" s="144">
        <f t="shared" ref="E38:E40" si="16">SUM(F38,J38,N38)</f>
        <v>3</v>
      </c>
      <c r="F38" s="144">
        <f t="shared" ref="F38:F40" si="17">SUM(G38:I38)</f>
        <v>3</v>
      </c>
      <c r="G38" s="144"/>
      <c r="H38" s="144">
        <v>3</v>
      </c>
      <c r="I38" s="144"/>
      <c r="J38" s="144"/>
      <c r="K38" s="144"/>
      <c r="L38" s="144"/>
      <c r="M38" s="144"/>
      <c r="N38" s="144"/>
      <c r="O38" s="144"/>
      <c r="P38" s="144"/>
      <c r="Q38" s="144">
        <v>3</v>
      </c>
      <c r="R38" s="144">
        <v>3</v>
      </c>
      <c r="S38" s="144"/>
      <c r="T38" s="144">
        <v>3</v>
      </c>
      <c r="U38" s="144"/>
      <c r="V38" s="144"/>
      <c r="W38" s="144"/>
      <c r="X38" s="144"/>
      <c r="Y38" s="144"/>
      <c r="Z38" s="144"/>
      <c r="AA38" s="144"/>
      <c r="AB38" s="144"/>
      <c r="AC38" s="167"/>
    </row>
    <row r="39" ht="22.5" spans="1:29">
      <c r="A39" s="149" t="str">
        <f>[9]基本支出预算明细表!A37</f>
        <v>2082702</v>
      </c>
      <c r="B39" s="150"/>
      <c r="C39" s="151"/>
      <c r="D39" s="144" t="s">
        <v>155</v>
      </c>
      <c r="E39" s="144">
        <f t="shared" si="16"/>
        <v>2</v>
      </c>
      <c r="F39" s="144">
        <f t="shared" si="17"/>
        <v>2</v>
      </c>
      <c r="G39" s="144"/>
      <c r="H39" s="144">
        <f>ROUND(VLOOKUP(A39,[9]基本支出预算明细表!$A$33:$D$51,4,FALSE)/10000,0)</f>
        <v>2</v>
      </c>
      <c r="I39" s="144"/>
      <c r="J39" s="144"/>
      <c r="K39" s="144"/>
      <c r="L39" s="144"/>
      <c r="M39" s="144"/>
      <c r="N39" s="144"/>
      <c r="O39" s="144"/>
      <c r="P39" s="144"/>
      <c r="Q39" s="144">
        <v>2</v>
      </c>
      <c r="R39" s="144">
        <v>2</v>
      </c>
      <c r="S39" s="144"/>
      <c r="T39" s="144">
        <v>2</v>
      </c>
      <c r="U39" s="144"/>
      <c r="V39" s="144"/>
      <c r="W39" s="144"/>
      <c r="X39" s="144"/>
      <c r="Y39" s="144"/>
      <c r="Z39" s="144"/>
      <c r="AA39" s="144"/>
      <c r="AB39" s="144"/>
      <c r="AC39" s="167"/>
    </row>
    <row r="40" ht="22.5" spans="1:29">
      <c r="A40" s="149" t="str">
        <f>[9]基本支出预算明细表!A38</f>
        <v>2082703</v>
      </c>
      <c r="B40" s="150"/>
      <c r="C40" s="151"/>
      <c r="D40" s="144" t="s">
        <v>156</v>
      </c>
      <c r="E40" s="144">
        <f t="shared" si="16"/>
        <v>2</v>
      </c>
      <c r="F40" s="144">
        <f t="shared" si="17"/>
        <v>2</v>
      </c>
      <c r="G40" s="144"/>
      <c r="H40" s="144">
        <f>ROUND(VLOOKUP(A40,[9]基本支出预算明细表!$A$33:$D$51,4,FALSE)/10000,0)</f>
        <v>2</v>
      </c>
      <c r="I40" s="144"/>
      <c r="J40" s="144"/>
      <c r="K40" s="144"/>
      <c r="L40" s="144"/>
      <c r="M40" s="144"/>
      <c r="N40" s="144"/>
      <c r="O40" s="144"/>
      <c r="P40" s="144"/>
      <c r="Q40" s="144">
        <v>2</v>
      </c>
      <c r="R40" s="144">
        <v>2</v>
      </c>
      <c r="S40" s="144"/>
      <c r="T40" s="144">
        <v>2</v>
      </c>
      <c r="U40" s="144"/>
      <c r="V40" s="144"/>
      <c r="W40" s="144"/>
      <c r="X40" s="144"/>
      <c r="Y40" s="144"/>
      <c r="Z40" s="144"/>
      <c r="AA40" s="144"/>
      <c r="AB40" s="144"/>
      <c r="AC40" s="167"/>
    </row>
    <row r="41" spans="1:29">
      <c r="A41" s="149" t="str">
        <f>[9]基本支出预算明细表!A39</f>
        <v>210</v>
      </c>
      <c r="B41" s="150"/>
      <c r="C41" s="151"/>
      <c r="D41" s="144" t="s">
        <v>157</v>
      </c>
      <c r="E41" s="144">
        <f>E42</f>
        <v>81</v>
      </c>
      <c r="F41" s="144">
        <f t="shared" ref="F41:H41" si="18">F42</f>
        <v>81</v>
      </c>
      <c r="G41" s="144">
        <f t="shared" si="18"/>
        <v>0</v>
      </c>
      <c r="H41" s="144">
        <f t="shared" si="18"/>
        <v>81</v>
      </c>
      <c r="I41" s="144"/>
      <c r="J41" s="144"/>
      <c r="K41" s="144"/>
      <c r="L41" s="144"/>
      <c r="M41" s="144"/>
      <c r="N41" s="144"/>
      <c r="O41" s="144"/>
      <c r="P41" s="144"/>
      <c r="Q41" s="144">
        <v>81</v>
      </c>
      <c r="R41" s="144">
        <v>81</v>
      </c>
      <c r="S41" s="144">
        <v>0</v>
      </c>
      <c r="T41" s="144">
        <v>81</v>
      </c>
      <c r="U41" s="144"/>
      <c r="V41" s="144"/>
      <c r="W41" s="144"/>
      <c r="X41" s="144"/>
      <c r="Y41" s="144"/>
      <c r="Z41" s="144"/>
      <c r="AA41" s="144"/>
      <c r="AB41" s="144"/>
      <c r="AC41" s="167"/>
    </row>
    <row r="42" spans="1:29">
      <c r="A42" s="149" t="str">
        <f>[9]基本支出预算明细表!A40</f>
        <v>21011</v>
      </c>
      <c r="B42" s="150"/>
      <c r="C42" s="151"/>
      <c r="D42" s="144" t="s">
        <v>158</v>
      </c>
      <c r="E42" s="144">
        <f>SUM(E43:E44)</f>
        <v>81</v>
      </c>
      <c r="F42" s="144">
        <f t="shared" ref="F42:H42" si="19">SUM(F43:F44)</f>
        <v>81</v>
      </c>
      <c r="G42" s="144">
        <f t="shared" si="19"/>
        <v>0</v>
      </c>
      <c r="H42" s="144">
        <f t="shared" si="19"/>
        <v>81</v>
      </c>
      <c r="I42" s="144"/>
      <c r="J42" s="144"/>
      <c r="K42" s="144"/>
      <c r="L42" s="144"/>
      <c r="M42" s="144"/>
      <c r="N42" s="144"/>
      <c r="O42" s="144"/>
      <c r="P42" s="144"/>
      <c r="Q42" s="144">
        <v>81</v>
      </c>
      <c r="R42" s="144">
        <v>81</v>
      </c>
      <c r="S42" s="144">
        <v>0</v>
      </c>
      <c r="T42" s="144">
        <v>81</v>
      </c>
      <c r="U42" s="144"/>
      <c r="V42" s="144"/>
      <c r="W42" s="144"/>
      <c r="X42" s="144"/>
      <c r="Y42" s="144"/>
      <c r="Z42" s="144"/>
      <c r="AA42" s="144"/>
      <c r="AB42" s="144"/>
      <c r="AC42" s="167"/>
    </row>
    <row r="43" spans="1:29">
      <c r="A43" s="149" t="str">
        <f>[9]基本支出预算明细表!A41</f>
        <v>2101102</v>
      </c>
      <c r="B43" s="150"/>
      <c r="C43" s="151"/>
      <c r="D43" s="144" t="s">
        <v>169</v>
      </c>
      <c r="E43" s="144">
        <f t="shared" ref="E43:E45" si="20">SUM(F43,J43,N43)</f>
        <v>47</v>
      </c>
      <c r="F43" s="144">
        <f>SUM(G43:I43)</f>
        <v>47</v>
      </c>
      <c r="G43" s="144"/>
      <c r="H43" s="144">
        <v>47</v>
      </c>
      <c r="I43" s="144"/>
      <c r="J43" s="144"/>
      <c r="K43" s="144"/>
      <c r="L43" s="144"/>
      <c r="M43" s="144"/>
      <c r="N43" s="144"/>
      <c r="O43" s="144"/>
      <c r="P43" s="144"/>
      <c r="Q43" s="144">
        <v>47</v>
      </c>
      <c r="R43" s="144">
        <v>47</v>
      </c>
      <c r="S43" s="144"/>
      <c r="T43" s="144">
        <v>47</v>
      </c>
      <c r="U43" s="144"/>
      <c r="V43" s="144"/>
      <c r="W43" s="144"/>
      <c r="X43" s="144"/>
      <c r="Y43" s="144"/>
      <c r="Z43" s="144"/>
      <c r="AA43" s="144"/>
      <c r="AB43" s="144"/>
      <c r="AC43" s="167"/>
    </row>
    <row r="44" spans="1:29">
      <c r="A44" s="149" t="str">
        <f>[9]基本支出预算明细表!A42</f>
        <v>2101103</v>
      </c>
      <c r="B44" s="150"/>
      <c r="C44" s="151"/>
      <c r="D44" s="144" t="s">
        <v>160</v>
      </c>
      <c r="E44" s="144">
        <f t="shared" si="20"/>
        <v>34</v>
      </c>
      <c r="F44" s="144">
        <f>SUM(G44:I44)</f>
        <v>34</v>
      </c>
      <c r="G44" s="144"/>
      <c r="H44" s="144">
        <v>34</v>
      </c>
      <c r="I44" s="144"/>
      <c r="J44" s="144"/>
      <c r="K44" s="144"/>
      <c r="L44" s="144"/>
      <c r="M44" s="144"/>
      <c r="N44" s="144"/>
      <c r="O44" s="144"/>
      <c r="P44" s="144"/>
      <c r="Q44" s="144">
        <v>34</v>
      </c>
      <c r="R44" s="144">
        <v>34</v>
      </c>
      <c r="S44" s="144"/>
      <c r="T44" s="144">
        <v>34</v>
      </c>
      <c r="U44" s="144"/>
      <c r="V44" s="144"/>
      <c r="W44" s="144"/>
      <c r="X44" s="144"/>
      <c r="Y44" s="144"/>
      <c r="Z44" s="144"/>
      <c r="AA44" s="144"/>
      <c r="AB44" s="144"/>
      <c r="AC44" s="167"/>
    </row>
    <row r="45" spans="1:29">
      <c r="A45" s="149" t="str">
        <f>[9]基本支出预算明细表!A43</f>
        <v>212</v>
      </c>
      <c r="B45" s="150"/>
      <c r="C45" s="151"/>
      <c r="D45" s="144" t="s">
        <v>170</v>
      </c>
      <c r="E45" s="144">
        <f t="shared" si="20"/>
        <v>12</v>
      </c>
      <c r="F45" s="144">
        <v>11</v>
      </c>
      <c r="G45" s="144"/>
      <c r="H45" s="144">
        <v>11</v>
      </c>
      <c r="I45" s="144"/>
      <c r="J45" s="144">
        <v>1</v>
      </c>
      <c r="K45" s="144"/>
      <c r="L45" s="144"/>
      <c r="M45" s="144"/>
      <c r="N45" s="144"/>
      <c r="O45" s="144"/>
      <c r="P45" s="144"/>
      <c r="Q45" s="144">
        <v>12</v>
      </c>
      <c r="R45" s="144">
        <v>11</v>
      </c>
      <c r="S45" s="144"/>
      <c r="T45" s="144">
        <v>11</v>
      </c>
      <c r="U45" s="144"/>
      <c r="V45" s="144">
        <v>1</v>
      </c>
      <c r="W45" s="144"/>
      <c r="X45" s="144"/>
      <c r="Y45" s="144"/>
      <c r="Z45" s="144"/>
      <c r="AA45" s="144"/>
      <c r="AB45" s="144"/>
      <c r="AC45" s="167"/>
    </row>
    <row r="46" ht="22.5" spans="1:29">
      <c r="A46" s="149" t="str">
        <f>[9]基本支出预算明细表!A44</f>
        <v>21202</v>
      </c>
      <c r="B46" s="150"/>
      <c r="C46" s="151"/>
      <c r="D46" s="144" t="s">
        <v>171</v>
      </c>
      <c r="E46" s="144">
        <v>12</v>
      </c>
      <c r="F46" s="144">
        <v>11</v>
      </c>
      <c r="G46" s="144"/>
      <c r="H46" s="144">
        <v>11</v>
      </c>
      <c r="I46" s="144"/>
      <c r="J46" s="144">
        <v>1</v>
      </c>
      <c r="K46" s="144"/>
      <c r="L46" s="144"/>
      <c r="M46" s="144"/>
      <c r="N46" s="144"/>
      <c r="O46" s="144"/>
      <c r="P46" s="144"/>
      <c r="Q46" s="144">
        <v>12</v>
      </c>
      <c r="R46" s="144">
        <v>11</v>
      </c>
      <c r="S46" s="144"/>
      <c r="T46" s="144">
        <v>11</v>
      </c>
      <c r="U46" s="144"/>
      <c r="V46" s="144">
        <v>1</v>
      </c>
      <c r="W46" s="144"/>
      <c r="X46" s="144"/>
      <c r="Y46" s="144"/>
      <c r="Z46" s="144"/>
      <c r="AA46" s="144"/>
      <c r="AB46" s="144"/>
      <c r="AC46" s="167"/>
    </row>
    <row r="47" ht="22.5" spans="1:29">
      <c r="A47" s="149" t="str">
        <f>[9]基本支出预算明细表!A45</f>
        <v>2120201</v>
      </c>
      <c r="B47" s="150"/>
      <c r="C47" s="151"/>
      <c r="D47" s="144" t="s">
        <v>172</v>
      </c>
      <c r="E47" s="144">
        <f>SUM(F47,J47,N47)</f>
        <v>12</v>
      </c>
      <c r="F47" s="144">
        <v>11</v>
      </c>
      <c r="G47" s="144"/>
      <c r="H47" s="144">
        <f>ROUND(VLOOKUP(A47,[9]基本支出预算明细表!$A$33:$D$51,4,FALSE)/10000,0)</f>
        <v>11</v>
      </c>
      <c r="I47" s="144"/>
      <c r="J47" s="144">
        <f>ROUND(VLOOKUP(A47,[9]基本支出预算明细表!$A$45:$R$48,18,FALSE)/10000,0)</f>
        <v>1</v>
      </c>
      <c r="K47" s="144"/>
      <c r="L47" s="144"/>
      <c r="M47" s="144"/>
      <c r="N47" s="144"/>
      <c r="O47" s="144"/>
      <c r="P47" s="144"/>
      <c r="Q47" s="144">
        <v>12</v>
      </c>
      <c r="R47" s="144">
        <v>11</v>
      </c>
      <c r="S47" s="144"/>
      <c r="T47" s="144">
        <v>11</v>
      </c>
      <c r="U47" s="144"/>
      <c r="V47" s="144">
        <v>1</v>
      </c>
      <c r="W47" s="144"/>
      <c r="X47" s="144"/>
      <c r="Y47" s="144"/>
      <c r="Z47" s="144"/>
      <c r="AA47" s="144"/>
      <c r="AB47" s="144"/>
      <c r="AC47" s="167"/>
    </row>
    <row r="48" spans="1:29">
      <c r="A48" s="149" t="str">
        <f>[9]基本支出预算明细表!A46</f>
        <v>214</v>
      </c>
      <c r="B48" s="150"/>
      <c r="C48" s="151"/>
      <c r="D48" s="144" t="s">
        <v>161</v>
      </c>
      <c r="E48" s="144">
        <f>SUM(F48,J48,N48)</f>
        <v>734</v>
      </c>
      <c r="F48" s="144">
        <f>SUM(G48:I48)</f>
        <v>676</v>
      </c>
      <c r="G48" s="144"/>
      <c r="H48" s="144">
        <v>676</v>
      </c>
      <c r="I48" s="144"/>
      <c r="J48" s="144">
        <v>54</v>
      </c>
      <c r="K48" s="144"/>
      <c r="L48" s="144">
        <v>9</v>
      </c>
      <c r="M48" s="144"/>
      <c r="N48" s="144">
        <v>4</v>
      </c>
      <c r="O48" s="144"/>
      <c r="P48" s="144"/>
      <c r="Q48" s="144">
        <v>734</v>
      </c>
      <c r="R48" s="144">
        <v>676</v>
      </c>
      <c r="S48" s="144"/>
      <c r="T48" s="144">
        <v>676</v>
      </c>
      <c r="U48" s="144"/>
      <c r="V48" s="144">
        <v>54</v>
      </c>
      <c r="W48" s="144"/>
      <c r="X48" s="144">
        <v>9</v>
      </c>
      <c r="Y48" s="144"/>
      <c r="Z48" s="144">
        <v>4</v>
      </c>
      <c r="AA48" s="144"/>
      <c r="AB48" s="144"/>
      <c r="AC48" s="167"/>
    </row>
    <row r="49" spans="1:29">
      <c r="A49" s="149" t="str">
        <f>[9]基本支出预算明细表!A47</f>
        <v>21401</v>
      </c>
      <c r="B49" s="150"/>
      <c r="C49" s="151"/>
      <c r="D49" s="144" t="s">
        <v>162</v>
      </c>
      <c r="E49" s="144">
        <f>SUM(F49,J49,N49)</f>
        <v>734</v>
      </c>
      <c r="F49" s="144">
        <f>SUM(G49:I49)</f>
        <v>676</v>
      </c>
      <c r="G49" s="144"/>
      <c r="H49" s="144">
        <v>676</v>
      </c>
      <c r="I49" s="144"/>
      <c r="J49" s="144">
        <v>54</v>
      </c>
      <c r="K49" s="144"/>
      <c r="L49" s="144">
        <v>9</v>
      </c>
      <c r="M49" s="144"/>
      <c r="N49" s="144">
        <v>4</v>
      </c>
      <c r="O49" s="144"/>
      <c r="P49" s="144"/>
      <c r="Q49" s="144">
        <v>734</v>
      </c>
      <c r="R49" s="144">
        <v>676</v>
      </c>
      <c r="S49" s="144"/>
      <c r="T49" s="144">
        <v>676</v>
      </c>
      <c r="U49" s="144"/>
      <c r="V49" s="144">
        <v>54</v>
      </c>
      <c r="W49" s="144"/>
      <c r="X49" s="144">
        <v>9</v>
      </c>
      <c r="Y49" s="144"/>
      <c r="Z49" s="144">
        <v>4</v>
      </c>
      <c r="AA49" s="144"/>
      <c r="AB49" s="144"/>
      <c r="AC49" s="167"/>
    </row>
    <row r="50" ht="22.5" spans="1:29">
      <c r="A50" s="149" t="str">
        <f>[9]基本支出预算明细表!A48</f>
        <v>2140199</v>
      </c>
      <c r="B50" s="150"/>
      <c r="C50" s="151"/>
      <c r="D50" s="144" t="s">
        <v>173</v>
      </c>
      <c r="E50" s="144">
        <f>SUM(F50,J50,N50)</f>
        <v>734</v>
      </c>
      <c r="F50" s="144">
        <f>SUM(G50:I50)</f>
        <v>676</v>
      </c>
      <c r="G50" s="144"/>
      <c r="H50" s="144">
        <f>ROUND(VLOOKUP(A50,[9]基本支出预算明细表!$A$33:$D$51,4,FALSE)/10000,0)</f>
        <v>676</v>
      </c>
      <c r="I50" s="144"/>
      <c r="J50" s="144">
        <f>ROUND(VLOOKUP(A50,[9]基本支出预算明细表!$A$45:$R$48,18,FALSE)/10000,0)</f>
        <v>54</v>
      </c>
      <c r="K50" s="144"/>
      <c r="L50" s="144">
        <v>9</v>
      </c>
      <c r="M50" s="144"/>
      <c r="N50" s="144">
        <v>4</v>
      </c>
      <c r="O50" s="144"/>
      <c r="P50" s="144"/>
      <c r="Q50" s="144">
        <v>734</v>
      </c>
      <c r="R50" s="144">
        <v>676</v>
      </c>
      <c r="S50" s="144"/>
      <c r="T50" s="144">
        <v>676</v>
      </c>
      <c r="U50" s="144"/>
      <c r="V50" s="144">
        <v>54</v>
      </c>
      <c r="W50" s="144"/>
      <c r="X50" s="144">
        <v>9</v>
      </c>
      <c r="Y50" s="144"/>
      <c r="Z50" s="144">
        <v>4</v>
      </c>
      <c r="AA50" s="144"/>
      <c r="AB50" s="144"/>
      <c r="AC50" s="167"/>
    </row>
    <row r="51" spans="1:29">
      <c r="A51" s="149" t="str">
        <f>[9]基本支出预算明细表!A49</f>
        <v>221</v>
      </c>
      <c r="B51" s="150"/>
      <c r="C51" s="151"/>
      <c r="D51" s="144" t="s">
        <v>164</v>
      </c>
      <c r="E51" s="144">
        <f>SUM(F51,J51,N51)</f>
        <v>92</v>
      </c>
      <c r="F51" s="144">
        <v>92</v>
      </c>
      <c r="G51" s="144"/>
      <c r="H51" s="144">
        <v>92</v>
      </c>
      <c r="I51" s="144"/>
      <c r="J51" s="144"/>
      <c r="K51" s="144"/>
      <c r="L51" s="144"/>
      <c r="M51" s="144"/>
      <c r="N51" s="144"/>
      <c r="O51" s="144"/>
      <c r="P51" s="144"/>
      <c r="Q51" s="144">
        <v>92</v>
      </c>
      <c r="R51" s="144">
        <v>92</v>
      </c>
      <c r="S51" s="144"/>
      <c r="T51" s="144">
        <v>92</v>
      </c>
      <c r="U51" s="144"/>
      <c r="V51" s="144"/>
      <c r="W51" s="144"/>
      <c r="X51" s="144"/>
      <c r="Y51" s="144"/>
      <c r="Z51" s="144"/>
      <c r="AA51" s="144"/>
      <c r="AB51" s="144"/>
      <c r="AC51" s="167"/>
    </row>
    <row r="52" spans="1:29">
      <c r="A52" s="149" t="str">
        <f>[9]基本支出预算明细表!A50</f>
        <v>22102</v>
      </c>
      <c r="B52" s="150"/>
      <c r="C52" s="151"/>
      <c r="D52" s="144" t="s">
        <v>165</v>
      </c>
      <c r="E52" s="144">
        <v>92</v>
      </c>
      <c r="F52" s="144">
        <v>92</v>
      </c>
      <c r="G52" s="144"/>
      <c r="H52" s="144">
        <v>92</v>
      </c>
      <c r="I52" s="144"/>
      <c r="J52" s="144"/>
      <c r="K52" s="144"/>
      <c r="L52" s="144"/>
      <c r="M52" s="144"/>
      <c r="N52" s="144"/>
      <c r="O52" s="144"/>
      <c r="P52" s="144"/>
      <c r="Q52" s="144">
        <v>92</v>
      </c>
      <c r="R52" s="144">
        <v>92</v>
      </c>
      <c r="S52" s="144"/>
      <c r="T52" s="144">
        <v>92</v>
      </c>
      <c r="U52" s="144"/>
      <c r="V52" s="144"/>
      <c r="W52" s="144"/>
      <c r="X52" s="144"/>
      <c r="Y52" s="144"/>
      <c r="Z52" s="144"/>
      <c r="AA52" s="144"/>
      <c r="AB52" s="144"/>
      <c r="AC52" s="167"/>
    </row>
    <row r="53" spans="1:29">
      <c r="A53" s="149" t="str">
        <f>[9]基本支出预算明细表!A51</f>
        <v>2210201</v>
      </c>
      <c r="B53" s="150"/>
      <c r="C53" s="151"/>
      <c r="D53" s="144" t="s">
        <v>166</v>
      </c>
      <c r="E53" s="144">
        <f>SUM(F53,J53,N53)</f>
        <v>92</v>
      </c>
      <c r="F53" s="144">
        <f>SUM(G53:I54)</f>
        <v>92</v>
      </c>
      <c r="G53" s="144"/>
      <c r="H53" s="144">
        <f>ROUND(VLOOKUP(A53,[9]基本支出预算明细表!$A$33:$D$51,4,FALSE)/10000,0)</f>
        <v>92</v>
      </c>
      <c r="I53" s="144"/>
      <c r="J53" s="144"/>
      <c r="K53" s="144"/>
      <c r="L53" s="144"/>
      <c r="M53" s="144"/>
      <c r="N53" s="144"/>
      <c r="O53" s="144"/>
      <c r="P53" s="144"/>
      <c r="Q53" s="144">
        <v>92</v>
      </c>
      <c r="R53" s="144">
        <v>92</v>
      </c>
      <c r="S53" s="144"/>
      <c r="T53" s="144">
        <v>92</v>
      </c>
      <c r="U53" s="144"/>
      <c r="V53" s="144"/>
      <c r="W53" s="144"/>
      <c r="X53" s="144"/>
      <c r="Y53" s="144"/>
      <c r="Z53" s="144"/>
      <c r="AA53" s="144"/>
      <c r="AB53" s="144"/>
      <c r="AC53" s="167"/>
    </row>
  </sheetData>
  <autoFilter ref="A10:AC53">
    <extLst/>
  </autoFilter>
  <mergeCells count="78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conditionalFormatting sqref="$A1:$XFD1048576">
    <cfRule type="cellIs" dxfId="0" priority="1" operator="equal">
      <formula>0</formula>
    </cfRule>
  </conditionalFormatting>
  <pageMargins left="0.751388888888889" right="0.751388888888889" top="1" bottom="1" header="0.511805555555556" footer="0.511805555555556"/>
  <pageSetup paperSize="9" scale="46" orientation="landscape"/>
  <headerFooter/>
  <ignoredErrors>
    <ignoredError sqref="E10" numberStoredAsText="1"/>
    <ignoredError sqref="H12:O14 H15:O15 E11:O11 G15 E15:F15 E12:G14 E22:G23 G17 G19 G21 I44:N44 I45:N46 I38:N38 I42:N42 I43:N43 G36:N36 I37:N37 I39:N40 I41:N41 I47 K50:N50 I50 F50:G50 K47:N47 I48:N49 I35:N35 E35:G35 E32:N34 H35 J47 H50 J50 F36 E36 E50 E51 H53 E53 F53 G25 G28 G31 J28 E31:F31 E28:F28 E24:F25 E19:F21 E16:F17 A13:C5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19" workbookViewId="0">
      <selection activeCell="C52" sqref="C5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93" t="s">
        <v>174</v>
      </c>
      <c r="B1" s="93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33.95" customHeight="1" spans="1:19">
      <c r="A2" s="3" t="s">
        <v>175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6" t="s">
        <v>2</v>
      </c>
      <c r="B3" s="94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3" t="s">
        <v>43</v>
      </c>
      <c r="S3" s="93"/>
    </row>
    <row r="4" ht="48" customHeight="1" spans="1:19">
      <c r="A4" s="97" t="s">
        <v>176</v>
      </c>
      <c r="B4" s="98"/>
      <c r="C4" s="97" t="s">
        <v>177</v>
      </c>
      <c r="D4" s="8" t="s">
        <v>178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9"/>
      <c r="B5" s="100"/>
      <c r="C5" s="101"/>
      <c r="D5" s="102" t="s">
        <v>179</v>
      </c>
      <c r="E5" s="79" t="s">
        <v>180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0" t="s">
        <v>181</v>
      </c>
      <c r="Q5" s="123"/>
      <c r="R5" s="123"/>
      <c r="S5" s="124"/>
    </row>
    <row r="6" ht="20.1" customHeight="1" spans="1:19">
      <c r="A6" s="103" t="s">
        <v>110</v>
      </c>
      <c r="B6" s="103" t="s">
        <v>111</v>
      </c>
      <c r="C6" s="101"/>
      <c r="D6" s="104"/>
      <c r="E6" s="7" t="s">
        <v>104</v>
      </c>
      <c r="F6" s="105" t="s">
        <v>182</v>
      </c>
      <c r="G6" s="106"/>
      <c r="H6" s="106"/>
      <c r="I6" s="106"/>
      <c r="J6" s="106"/>
      <c r="K6" s="106"/>
      <c r="L6" s="106"/>
      <c r="M6" s="121"/>
      <c r="N6" s="6" t="s">
        <v>183</v>
      </c>
      <c r="O6" s="6" t="s">
        <v>184</v>
      </c>
      <c r="P6" s="122"/>
      <c r="Q6" s="125"/>
      <c r="R6" s="125"/>
      <c r="S6" s="126"/>
    </row>
    <row r="7" ht="66.95" customHeight="1" spans="1:19">
      <c r="A7" s="107"/>
      <c r="B7" s="107"/>
      <c r="C7" s="99"/>
      <c r="D7" s="108"/>
      <c r="E7" s="11"/>
      <c r="F7" s="6" t="s">
        <v>108</v>
      </c>
      <c r="G7" s="6" t="s">
        <v>185</v>
      </c>
      <c r="H7" s="6" t="s">
        <v>186</v>
      </c>
      <c r="I7" s="6" t="s">
        <v>187</v>
      </c>
      <c r="J7" s="6" t="s">
        <v>188</v>
      </c>
      <c r="K7" s="6" t="s">
        <v>189</v>
      </c>
      <c r="L7" s="6" t="s">
        <v>190</v>
      </c>
      <c r="M7" s="6" t="s">
        <v>191</v>
      </c>
      <c r="N7" s="6"/>
      <c r="O7" s="6"/>
      <c r="P7" s="6" t="s">
        <v>108</v>
      </c>
      <c r="Q7" s="6" t="s">
        <v>192</v>
      </c>
      <c r="R7" s="6" t="s">
        <v>193</v>
      </c>
      <c r="S7" s="6" t="s">
        <v>194</v>
      </c>
    </row>
    <row r="8" ht="20.1" customHeight="1" spans="1:19">
      <c r="A8" s="109">
        <v>1</v>
      </c>
      <c r="B8" s="109">
        <v>2</v>
      </c>
      <c r="C8" s="110">
        <v>3</v>
      </c>
      <c r="D8" s="109">
        <v>4</v>
      </c>
      <c r="E8" s="109">
        <v>5</v>
      </c>
      <c r="F8" s="109">
        <v>6</v>
      </c>
      <c r="G8" s="109">
        <v>7</v>
      </c>
      <c r="H8" s="110">
        <v>8</v>
      </c>
      <c r="I8" s="109">
        <v>9</v>
      </c>
      <c r="J8" s="109">
        <v>10</v>
      </c>
      <c r="K8" s="109">
        <v>11</v>
      </c>
      <c r="L8" s="109">
        <v>12</v>
      </c>
      <c r="M8" s="110">
        <v>13</v>
      </c>
      <c r="N8" s="109">
        <v>14</v>
      </c>
      <c r="O8" s="109">
        <v>15</v>
      </c>
      <c r="P8" s="109">
        <v>16</v>
      </c>
      <c r="Q8" s="109">
        <v>17</v>
      </c>
      <c r="R8" s="110">
        <v>18</v>
      </c>
      <c r="S8" s="109">
        <v>19</v>
      </c>
    </row>
    <row r="9" ht="20.1" customHeight="1" spans="1:19">
      <c r="A9" s="111" t="s">
        <v>195</v>
      </c>
      <c r="B9" s="112"/>
      <c r="C9" s="113"/>
      <c r="D9" s="114">
        <v>1318</v>
      </c>
      <c r="E9" s="114">
        <v>1318</v>
      </c>
      <c r="F9" s="114">
        <f>SUM(G9:M9)</f>
        <v>1318</v>
      </c>
      <c r="G9" s="114">
        <f>SUM(G10,G24,G52)</f>
        <v>1318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115">
        <v>301</v>
      </c>
      <c r="B10" s="116" t="s">
        <v>196</v>
      </c>
      <c r="C10" s="117" t="s">
        <v>105</v>
      </c>
      <c r="D10" s="114">
        <v>1191</v>
      </c>
      <c r="E10" s="114">
        <v>1191</v>
      </c>
      <c r="F10" s="114">
        <f t="shared" ref="F10:F34" si="0">SUM(G10:M10)</f>
        <v>1191</v>
      </c>
      <c r="G10" s="114">
        <f>SUM(G11:G23)</f>
        <v>1191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18" customHeight="1" spans="1:19">
      <c r="A11" s="118"/>
      <c r="B11" s="116" t="s">
        <v>197</v>
      </c>
      <c r="C11" s="119" t="s">
        <v>198</v>
      </c>
      <c r="D11" s="114">
        <v>264</v>
      </c>
      <c r="E11" s="114">
        <v>264</v>
      </c>
      <c r="F11" s="114">
        <f t="shared" si="0"/>
        <v>264</v>
      </c>
      <c r="G11" s="114">
        <v>264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ht="18" customHeight="1" spans="1:19">
      <c r="A12" s="118"/>
      <c r="B12" s="116" t="s">
        <v>199</v>
      </c>
      <c r="C12" s="119" t="s">
        <v>200</v>
      </c>
      <c r="D12" s="114">
        <v>211</v>
      </c>
      <c r="E12" s="114">
        <v>211</v>
      </c>
      <c r="F12" s="114">
        <f t="shared" si="0"/>
        <v>211</v>
      </c>
      <c r="G12" s="114">
        <v>211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ht="18" customHeight="1" spans="1:19">
      <c r="A13" s="118"/>
      <c r="B13" s="116" t="s">
        <v>201</v>
      </c>
      <c r="C13" s="119" t="s">
        <v>202</v>
      </c>
      <c r="D13" s="114">
        <v>29</v>
      </c>
      <c r="E13" s="114">
        <v>29</v>
      </c>
      <c r="F13" s="114">
        <f t="shared" si="0"/>
        <v>29</v>
      </c>
      <c r="G13" s="114">
        <v>29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ht="18" customHeight="1" spans="1:19">
      <c r="A14" s="118"/>
      <c r="B14" s="116" t="s">
        <v>203</v>
      </c>
      <c r="C14" s="119" t="s">
        <v>204</v>
      </c>
      <c r="D14" s="114"/>
      <c r="E14" s="114"/>
      <c r="F14" s="114">
        <f t="shared" si="0"/>
        <v>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ht="18" customHeight="1" spans="1:19">
      <c r="A15" s="118"/>
      <c r="B15" s="116" t="s">
        <v>205</v>
      </c>
      <c r="C15" s="119" t="s">
        <v>206</v>
      </c>
      <c r="D15" s="114">
        <v>336</v>
      </c>
      <c r="E15" s="114">
        <v>336</v>
      </c>
      <c r="F15" s="114">
        <f t="shared" si="0"/>
        <v>336</v>
      </c>
      <c r="G15" s="114">
        <v>336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ht="18" customHeight="1" spans="1:19">
      <c r="A16" s="118"/>
      <c r="B16" s="116" t="s">
        <v>207</v>
      </c>
      <c r="C16" s="119" t="s">
        <v>208</v>
      </c>
      <c r="D16" s="114">
        <v>132</v>
      </c>
      <c r="E16" s="114">
        <v>132</v>
      </c>
      <c r="F16" s="114">
        <f t="shared" si="0"/>
        <v>132</v>
      </c>
      <c r="G16" s="114">
        <v>132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ht="18" customHeight="1" spans="1:19">
      <c r="A17" s="118"/>
      <c r="B17" s="116" t="s">
        <v>209</v>
      </c>
      <c r="C17" s="119" t="s">
        <v>210</v>
      </c>
      <c r="D17" s="114">
        <v>2</v>
      </c>
      <c r="E17" s="114">
        <v>2</v>
      </c>
      <c r="F17" s="114">
        <f t="shared" si="0"/>
        <v>2</v>
      </c>
      <c r="G17" s="114">
        <v>2</v>
      </c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ht="18" customHeight="1" spans="1:19">
      <c r="A18" s="118"/>
      <c r="B18" s="116" t="s">
        <v>211</v>
      </c>
      <c r="C18" s="119" t="s">
        <v>212</v>
      </c>
      <c r="D18" s="114">
        <v>53</v>
      </c>
      <c r="E18" s="114">
        <v>53</v>
      </c>
      <c r="F18" s="114">
        <f t="shared" si="0"/>
        <v>53</v>
      </c>
      <c r="G18" s="114">
        <v>53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ht="18" customHeight="1" spans="1:19">
      <c r="A19" s="118"/>
      <c r="B19" s="116" t="s">
        <v>213</v>
      </c>
      <c r="C19" s="119" t="s">
        <v>214</v>
      </c>
      <c r="D19" s="114">
        <v>42</v>
      </c>
      <c r="E19" s="114">
        <v>42</v>
      </c>
      <c r="F19" s="114">
        <f t="shared" si="0"/>
        <v>42</v>
      </c>
      <c r="G19" s="114">
        <v>42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18" customHeight="1" spans="1:19">
      <c r="A20" s="118"/>
      <c r="B20" s="116" t="s">
        <v>215</v>
      </c>
      <c r="C20" s="119" t="s">
        <v>216</v>
      </c>
      <c r="D20" s="114">
        <v>10</v>
      </c>
      <c r="E20" s="114">
        <v>10</v>
      </c>
      <c r="F20" s="114">
        <f t="shared" si="0"/>
        <v>10</v>
      </c>
      <c r="G20" s="114">
        <v>10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18" customHeight="1" spans="1:19">
      <c r="A21" s="118"/>
      <c r="B21" s="116" t="s">
        <v>217</v>
      </c>
      <c r="C21" s="119" t="s">
        <v>218</v>
      </c>
      <c r="D21" s="114">
        <v>112</v>
      </c>
      <c r="E21" s="114">
        <v>112</v>
      </c>
      <c r="F21" s="114">
        <f t="shared" si="0"/>
        <v>112</v>
      </c>
      <c r="G21" s="114">
        <v>112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18" customHeight="1" spans="1:19">
      <c r="A22" s="118"/>
      <c r="B22" s="116" t="s">
        <v>219</v>
      </c>
      <c r="C22" s="119" t="s">
        <v>220</v>
      </c>
      <c r="D22" s="114"/>
      <c r="E22" s="114"/>
      <c r="F22" s="114">
        <f t="shared" si="0"/>
        <v>0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18" customHeight="1" spans="1:19">
      <c r="A23" s="118"/>
      <c r="B23" s="116" t="s">
        <v>221</v>
      </c>
      <c r="C23" s="119" t="s">
        <v>222</v>
      </c>
      <c r="D23" s="114"/>
      <c r="E23" s="114"/>
      <c r="F23" s="114">
        <f t="shared" si="0"/>
        <v>0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18" customHeight="1" spans="1:19">
      <c r="A24" s="115">
        <v>302</v>
      </c>
      <c r="B24" s="116"/>
      <c r="C24" s="117" t="s">
        <v>106</v>
      </c>
      <c r="D24" s="114">
        <v>76</v>
      </c>
      <c r="E24" s="114">
        <v>76</v>
      </c>
      <c r="F24" s="114">
        <f t="shared" si="0"/>
        <v>76</v>
      </c>
      <c r="G24" s="114">
        <f>SUM(G25:G51)</f>
        <v>76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18" customHeight="1" spans="1:19">
      <c r="A25" s="118"/>
      <c r="B25" s="116" t="s">
        <v>197</v>
      </c>
      <c r="C25" s="119" t="s">
        <v>223</v>
      </c>
      <c r="D25" s="114">
        <v>18</v>
      </c>
      <c r="E25" s="114">
        <v>18</v>
      </c>
      <c r="F25" s="114">
        <f t="shared" si="0"/>
        <v>18</v>
      </c>
      <c r="G25" s="114">
        <v>18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18" customHeight="1" spans="1:19">
      <c r="A26" s="118"/>
      <c r="B26" s="116" t="s">
        <v>199</v>
      </c>
      <c r="C26" s="119" t="s">
        <v>224</v>
      </c>
      <c r="D26" s="114"/>
      <c r="E26" s="114"/>
      <c r="F26" s="114">
        <f t="shared" si="0"/>
        <v>0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18" customHeight="1" spans="1:19">
      <c r="A27" s="118"/>
      <c r="B27" s="116" t="s">
        <v>201</v>
      </c>
      <c r="C27" s="119" t="s">
        <v>225</v>
      </c>
      <c r="D27" s="114"/>
      <c r="E27" s="114"/>
      <c r="F27" s="114">
        <f t="shared" si="0"/>
        <v>0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ht="18" customHeight="1" spans="1:19">
      <c r="A28" s="118"/>
      <c r="B28" s="116" t="s">
        <v>226</v>
      </c>
      <c r="C28" s="119" t="s">
        <v>227</v>
      </c>
      <c r="D28" s="114"/>
      <c r="E28" s="114"/>
      <c r="F28" s="114">
        <f t="shared" si="0"/>
        <v>0</v>
      </c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ht="18" customHeight="1" spans="1:19">
      <c r="A29" s="118"/>
      <c r="B29" s="116" t="s">
        <v>228</v>
      </c>
      <c r="C29" s="119" t="s">
        <v>229</v>
      </c>
      <c r="D29" s="114"/>
      <c r="E29" s="114"/>
      <c r="F29" s="114">
        <f t="shared" si="0"/>
        <v>0</v>
      </c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ht="18" customHeight="1" spans="1:19">
      <c r="A30" s="118"/>
      <c r="B30" s="116" t="s">
        <v>203</v>
      </c>
      <c r="C30" s="119" t="s">
        <v>230</v>
      </c>
      <c r="D30" s="114"/>
      <c r="E30" s="114"/>
      <c r="F30" s="114">
        <f t="shared" si="0"/>
        <v>0</v>
      </c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ht="18" customHeight="1" spans="1:19">
      <c r="A31" s="118"/>
      <c r="B31" s="116" t="s">
        <v>205</v>
      </c>
      <c r="C31" s="119" t="s">
        <v>231</v>
      </c>
      <c r="D31" s="114">
        <v>1</v>
      </c>
      <c r="E31" s="114">
        <v>1</v>
      </c>
      <c r="F31" s="114">
        <f t="shared" si="0"/>
        <v>1</v>
      </c>
      <c r="G31" s="114">
        <v>1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ht="18" customHeight="1" spans="1:19">
      <c r="A32" s="118"/>
      <c r="B32" s="116" t="s">
        <v>207</v>
      </c>
      <c r="C32" s="119" t="s">
        <v>232</v>
      </c>
      <c r="D32" s="114"/>
      <c r="E32" s="114"/>
      <c r="F32" s="114">
        <f t="shared" si="0"/>
        <v>0</v>
      </c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ht="18" customHeight="1" spans="1:19">
      <c r="A33" s="118"/>
      <c r="B33" s="116" t="s">
        <v>209</v>
      </c>
      <c r="C33" s="119" t="s">
        <v>233</v>
      </c>
      <c r="D33" s="114"/>
      <c r="E33" s="114"/>
      <c r="F33" s="114">
        <f t="shared" si="0"/>
        <v>0</v>
      </c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ht="18" customHeight="1" spans="1:19">
      <c r="A34" s="118"/>
      <c r="B34" s="116" t="s">
        <v>213</v>
      </c>
      <c r="C34" s="119" t="s">
        <v>234</v>
      </c>
      <c r="D34" s="114">
        <v>19</v>
      </c>
      <c r="E34" s="114">
        <v>19</v>
      </c>
      <c r="F34" s="114">
        <f t="shared" si="0"/>
        <v>19</v>
      </c>
      <c r="G34" s="114">
        <v>19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ht="18" customHeight="1" spans="1:19">
      <c r="A35" s="118"/>
      <c r="B35" s="116" t="s">
        <v>215</v>
      </c>
      <c r="C35" s="119" t="s">
        <v>235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ht="18" customHeight="1" spans="1:19">
      <c r="A36" s="118"/>
      <c r="B36" s="116" t="s">
        <v>217</v>
      </c>
      <c r="C36" s="119" t="s">
        <v>236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ht="18" customHeight="1" spans="1:19">
      <c r="A37" s="118"/>
      <c r="B37" s="116" t="s">
        <v>219</v>
      </c>
      <c r="C37" s="119" t="s">
        <v>237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ht="18" customHeight="1" spans="1:19">
      <c r="A38" s="118"/>
      <c r="B38" s="116" t="s">
        <v>238</v>
      </c>
      <c r="C38" s="119" t="s">
        <v>239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ht="18" customHeight="1" spans="1:19">
      <c r="A39" s="118"/>
      <c r="B39" s="116" t="s">
        <v>240</v>
      </c>
      <c r="C39" s="119" t="s">
        <v>241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ht="18" customHeight="1" spans="1:19">
      <c r="A40" s="118"/>
      <c r="B40" s="116" t="s">
        <v>242</v>
      </c>
      <c r="C40" s="119" t="s">
        <v>243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ht="18" customHeight="1" spans="1:19">
      <c r="A41" s="118"/>
      <c r="B41" s="116" t="s">
        <v>244</v>
      </c>
      <c r="C41" s="119" t="s">
        <v>245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ht="18" customHeight="1" spans="1:19">
      <c r="A42" s="118"/>
      <c r="B42" s="116" t="s">
        <v>246</v>
      </c>
      <c r="C42" s="119" t="s">
        <v>247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ht="18" customHeight="1" spans="1:19">
      <c r="A43" s="118"/>
      <c r="B43" s="116" t="s">
        <v>248</v>
      </c>
      <c r="C43" s="119" t="s">
        <v>249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ht="18" customHeight="1" spans="1:19">
      <c r="A44" s="118"/>
      <c r="B44" s="116" t="s">
        <v>250</v>
      </c>
      <c r="C44" s="119" t="s">
        <v>251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ht="18" customHeight="1" spans="1:19">
      <c r="A45" s="118"/>
      <c r="B45" s="116" t="s">
        <v>252</v>
      </c>
      <c r="C45" s="119" t="s">
        <v>253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ht="18" customHeight="1" spans="1:19">
      <c r="A46" s="118"/>
      <c r="B46" s="116" t="s">
        <v>254</v>
      </c>
      <c r="C46" s="119" t="s">
        <v>255</v>
      </c>
      <c r="D46" s="114">
        <v>9</v>
      </c>
      <c r="E46" s="114">
        <v>9</v>
      </c>
      <c r="F46" s="114">
        <f t="shared" ref="F46:F57" si="1">SUM(G46:M46)</f>
        <v>9</v>
      </c>
      <c r="G46" s="114">
        <v>9</v>
      </c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ht="18" customHeight="1" spans="1:19">
      <c r="A47" s="118"/>
      <c r="B47" s="116" t="s">
        <v>256</v>
      </c>
      <c r="C47" s="119" t="s">
        <v>257</v>
      </c>
      <c r="D47" s="114">
        <v>6</v>
      </c>
      <c r="E47" s="114">
        <v>6</v>
      </c>
      <c r="F47" s="114">
        <f t="shared" si="1"/>
        <v>6</v>
      </c>
      <c r="G47" s="114">
        <v>6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ht="18" customHeight="1" spans="1:19">
      <c r="A48" s="118"/>
      <c r="B48" s="116" t="s">
        <v>258</v>
      </c>
      <c r="C48" s="119" t="s">
        <v>259</v>
      </c>
      <c r="D48" s="114">
        <v>12</v>
      </c>
      <c r="E48" s="114">
        <v>12</v>
      </c>
      <c r="F48" s="114">
        <f t="shared" si="1"/>
        <v>12</v>
      </c>
      <c r="G48" s="114">
        <v>12</v>
      </c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ht="18" customHeight="1" spans="1:19">
      <c r="A49" s="118"/>
      <c r="B49" s="116" t="s">
        <v>260</v>
      </c>
      <c r="C49" s="119" t="s">
        <v>261</v>
      </c>
      <c r="D49" s="114">
        <v>11</v>
      </c>
      <c r="E49" s="114">
        <v>11</v>
      </c>
      <c r="F49" s="114">
        <f t="shared" si="1"/>
        <v>11</v>
      </c>
      <c r="G49" s="114">
        <v>11</v>
      </c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ht="18" customHeight="1" spans="1:19">
      <c r="A50" s="118"/>
      <c r="B50" s="116" t="s">
        <v>262</v>
      </c>
      <c r="C50" s="119" t="s">
        <v>263</v>
      </c>
      <c r="D50" s="114"/>
      <c r="E50" s="114"/>
      <c r="F50" s="114">
        <f t="shared" si="1"/>
        <v>0</v>
      </c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ht="18" customHeight="1" spans="1:19">
      <c r="A51" s="118"/>
      <c r="B51" s="116" t="s">
        <v>221</v>
      </c>
      <c r="C51" s="119" t="s">
        <v>264</v>
      </c>
      <c r="D51" s="114"/>
      <c r="E51" s="114"/>
      <c r="F51" s="114">
        <f t="shared" si="1"/>
        <v>0</v>
      </c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ht="18" customHeight="1" spans="1:19">
      <c r="A52" s="115">
        <v>303</v>
      </c>
      <c r="B52" s="116"/>
      <c r="C52" s="117" t="s">
        <v>107</v>
      </c>
      <c r="D52" s="114">
        <v>51</v>
      </c>
      <c r="E52" s="114">
        <v>51</v>
      </c>
      <c r="F52" s="114">
        <f t="shared" si="1"/>
        <v>51</v>
      </c>
      <c r="G52" s="114">
        <f>SUM(G53:G63)</f>
        <v>51</v>
      </c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ht="18" customHeight="1" spans="1:19">
      <c r="A53" s="118"/>
      <c r="B53" s="116" t="s">
        <v>197</v>
      </c>
      <c r="C53" s="119" t="s">
        <v>265</v>
      </c>
      <c r="D53" s="114"/>
      <c r="E53" s="114"/>
      <c r="F53" s="114">
        <f t="shared" si="1"/>
        <v>0</v>
      </c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ht="18" customHeight="1" spans="1:19">
      <c r="A54" s="118"/>
      <c r="B54" s="116" t="s">
        <v>199</v>
      </c>
      <c r="C54" s="119" t="s">
        <v>266</v>
      </c>
      <c r="D54" s="114">
        <v>46</v>
      </c>
      <c r="E54" s="114">
        <v>46</v>
      </c>
      <c r="F54" s="114">
        <f t="shared" si="1"/>
        <v>46</v>
      </c>
      <c r="G54" s="114">
        <v>46</v>
      </c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ht="18" customHeight="1" spans="1:19">
      <c r="A55" s="118"/>
      <c r="B55" s="116" t="s">
        <v>201</v>
      </c>
      <c r="C55" s="119" t="s">
        <v>267</v>
      </c>
      <c r="D55" s="114"/>
      <c r="E55" s="114"/>
      <c r="F55" s="114">
        <f t="shared" si="1"/>
        <v>0</v>
      </c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ht="18" customHeight="1" spans="1:19">
      <c r="A56" s="118"/>
      <c r="B56" s="116" t="s">
        <v>226</v>
      </c>
      <c r="C56" s="119" t="s">
        <v>268</v>
      </c>
      <c r="D56" s="114"/>
      <c r="E56" s="114"/>
      <c r="F56" s="114">
        <f t="shared" si="1"/>
        <v>0</v>
      </c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ht="18" customHeight="1" spans="1:19">
      <c r="A57" s="118"/>
      <c r="B57" s="116" t="s">
        <v>228</v>
      </c>
      <c r="C57" s="119" t="s">
        <v>269</v>
      </c>
      <c r="D57" s="114">
        <v>5</v>
      </c>
      <c r="E57" s="114">
        <v>5</v>
      </c>
      <c r="F57" s="114">
        <f t="shared" si="1"/>
        <v>5</v>
      </c>
      <c r="G57" s="114">
        <v>5</v>
      </c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ht="18" customHeight="1" spans="1:19">
      <c r="A58" s="118"/>
      <c r="B58" s="116" t="s">
        <v>203</v>
      </c>
      <c r="C58" s="119" t="s">
        <v>270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ht="18" customHeight="1" spans="1:19">
      <c r="A59" s="118"/>
      <c r="B59" s="116" t="s">
        <v>205</v>
      </c>
      <c r="C59" s="119" t="s">
        <v>271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ht="18" customHeight="1" spans="1:19">
      <c r="A60" s="118"/>
      <c r="B60" s="116" t="s">
        <v>207</v>
      </c>
      <c r="C60" s="119" t="s">
        <v>272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ht="18" customHeight="1" spans="1:19">
      <c r="A61" s="118"/>
      <c r="B61" s="116" t="s">
        <v>209</v>
      </c>
      <c r="C61" s="119" t="s">
        <v>273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ht="18" customHeight="1" spans="1:19">
      <c r="A62" s="118"/>
      <c r="B62" s="116" t="s">
        <v>211</v>
      </c>
      <c r="C62" s="119" t="s">
        <v>274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ht="18" customHeight="1" spans="1:19">
      <c r="A63" s="118"/>
      <c r="B63" s="116" t="s">
        <v>221</v>
      </c>
      <c r="C63" s="119" t="s">
        <v>275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conditionalFormatting sqref="$A1:$XFD1048576">
    <cfRule type="cellIs" dxfId="0" priority="1" operator="equal">
      <formula>0</formula>
    </cfRule>
  </conditionalFormatting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276</v>
      </c>
    </row>
    <row r="2" ht="38.1" customHeight="1" spans="1:7">
      <c r="A2" s="3" t="s">
        <v>277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6" t="s">
        <v>3</v>
      </c>
    </row>
    <row r="4" spans="1:7">
      <c r="A4" s="81" t="s">
        <v>278</v>
      </c>
      <c r="B4" s="81"/>
      <c r="C4" s="81"/>
      <c r="D4" s="81"/>
      <c r="E4" s="79" t="s">
        <v>279</v>
      </c>
      <c r="F4" s="80"/>
      <c r="G4" s="82"/>
    </row>
    <row r="5" spans="1:7">
      <c r="A5" s="83" t="s">
        <v>110</v>
      </c>
      <c r="B5" s="83" t="s">
        <v>111</v>
      </c>
      <c r="C5" s="83" t="s">
        <v>112</v>
      </c>
      <c r="D5" s="83" t="s">
        <v>280</v>
      </c>
      <c r="E5" s="8" t="s">
        <v>104</v>
      </c>
      <c r="F5" s="8" t="s">
        <v>98</v>
      </c>
      <c r="G5" s="8" t="s">
        <v>99</v>
      </c>
    </row>
    <row r="6" spans="1:7">
      <c r="A6" s="83" t="s">
        <v>281</v>
      </c>
      <c r="B6" s="83" t="s">
        <v>120</v>
      </c>
      <c r="C6" s="83" t="s">
        <v>121</v>
      </c>
      <c r="D6" s="83" t="s">
        <v>122</v>
      </c>
      <c r="E6" s="83" t="s">
        <v>123</v>
      </c>
      <c r="F6" s="83" t="s">
        <v>124</v>
      </c>
      <c r="G6" s="83" t="s">
        <v>125</v>
      </c>
    </row>
    <row r="7" spans="1:7">
      <c r="A7" s="89"/>
      <c r="B7" s="89"/>
      <c r="C7" s="89"/>
      <c r="D7" s="92" t="s">
        <v>282</v>
      </c>
      <c r="E7" s="87"/>
      <c r="F7" s="87"/>
      <c r="G7" s="87"/>
    </row>
    <row r="8" spans="1:7">
      <c r="A8" s="89"/>
      <c r="B8" s="89"/>
      <c r="C8" s="89"/>
      <c r="D8" s="89"/>
      <c r="E8" s="87"/>
      <c r="F8" s="87"/>
      <c r="G8" s="87"/>
    </row>
    <row r="9" ht="12" customHeight="1" spans="1:7">
      <c r="A9" s="89"/>
      <c r="B9" s="89"/>
      <c r="C9" s="89"/>
      <c r="D9" s="89"/>
      <c r="E9" s="87"/>
      <c r="F9" s="87"/>
      <c r="G9" s="87"/>
    </row>
    <row r="10" spans="1:7">
      <c r="A10" s="89"/>
      <c r="B10" s="89"/>
      <c r="C10" s="89"/>
      <c r="D10" s="89"/>
      <c r="E10" s="87"/>
      <c r="F10" s="87"/>
      <c r="G10" s="87"/>
    </row>
    <row r="11" spans="1:7">
      <c r="A11" s="89"/>
      <c r="B11" s="89"/>
      <c r="C11" s="89"/>
      <c r="D11" s="89"/>
      <c r="E11" s="87"/>
      <c r="F11" s="87"/>
      <c r="G11" s="87"/>
    </row>
    <row r="12" spans="1:7">
      <c r="A12" s="89"/>
      <c r="B12" s="89"/>
      <c r="C12" s="89"/>
      <c r="D12" s="89"/>
      <c r="E12" s="87"/>
      <c r="F12" s="87"/>
      <c r="G12" s="87"/>
    </row>
    <row r="13" spans="1:7">
      <c r="A13" s="89"/>
      <c r="B13" s="89"/>
      <c r="C13" s="89"/>
      <c r="D13" s="89"/>
      <c r="E13" s="87"/>
      <c r="F13" s="87"/>
      <c r="G13" s="87"/>
    </row>
    <row r="14" spans="1:7">
      <c r="A14" s="89"/>
      <c r="B14" s="89"/>
      <c r="C14" s="89"/>
      <c r="D14" s="89"/>
      <c r="E14" s="87"/>
      <c r="F14" s="87"/>
      <c r="G14" s="87"/>
    </row>
    <row r="15" spans="1:7">
      <c r="A15" s="89"/>
      <c r="B15" s="89"/>
      <c r="C15" s="89"/>
      <c r="D15" s="89"/>
      <c r="E15" s="87"/>
      <c r="F15" s="87"/>
      <c r="G15" s="87"/>
    </row>
    <row r="16" spans="1:7">
      <c r="A16" s="89"/>
      <c r="B16" s="89"/>
      <c r="C16" s="89"/>
      <c r="D16" s="89"/>
      <c r="E16" s="87"/>
      <c r="F16" s="87"/>
      <c r="G16" s="87"/>
    </row>
    <row r="17" spans="1:7">
      <c r="A17" s="89"/>
      <c r="B17" s="89"/>
      <c r="C17" s="89"/>
      <c r="D17" s="89"/>
      <c r="E17" s="87"/>
      <c r="F17" s="87"/>
      <c r="G17" s="87"/>
    </row>
    <row r="18" spans="1:7">
      <c r="A18" s="89"/>
      <c r="B18" s="89"/>
      <c r="C18" s="89"/>
      <c r="D18" s="89"/>
      <c r="E18" s="87"/>
      <c r="F18" s="87"/>
      <c r="G18" s="87"/>
    </row>
    <row r="19" spans="1:7">
      <c r="A19" s="89"/>
      <c r="B19" s="89"/>
      <c r="C19" s="89"/>
      <c r="D19" s="89"/>
      <c r="E19" s="87"/>
      <c r="F19" s="87"/>
      <c r="G19" s="87"/>
    </row>
    <row r="20" spans="1:7">
      <c r="A20" s="89"/>
      <c r="B20" s="89"/>
      <c r="C20" s="89"/>
      <c r="D20" s="89"/>
      <c r="E20" s="87"/>
      <c r="F20" s="87"/>
      <c r="G20" s="87"/>
    </row>
    <row r="21" spans="1:7">
      <c r="A21" s="89"/>
      <c r="B21" s="89"/>
      <c r="C21" s="89"/>
      <c r="D21" s="89"/>
      <c r="E21" s="87"/>
      <c r="F21" s="87"/>
      <c r="G21" s="87"/>
    </row>
    <row r="22" spans="1:7">
      <c r="A22" s="89"/>
      <c r="B22" s="89"/>
      <c r="C22" s="89"/>
      <c r="D22" s="89"/>
      <c r="E22" s="87"/>
      <c r="F22" s="87"/>
      <c r="G22" s="87"/>
    </row>
    <row r="23" spans="1:7">
      <c r="A23" s="89"/>
      <c r="B23" s="89"/>
      <c r="C23" s="89"/>
      <c r="D23" s="89"/>
      <c r="E23" s="87"/>
      <c r="F23" s="87"/>
      <c r="G23" s="87"/>
    </row>
    <row r="24" spans="1:7">
      <c r="A24" s="89"/>
      <c r="B24" s="89"/>
      <c r="C24" s="89"/>
      <c r="D24" s="89"/>
      <c r="E24" s="87"/>
      <c r="F24" s="87"/>
      <c r="G24" s="87"/>
    </row>
    <row r="25" spans="1:7">
      <c r="A25" s="89"/>
      <c r="B25" s="89"/>
      <c r="C25" s="89"/>
      <c r="D25" s="89"/>
      <c r="E25" s="87"/>
      <c r="F25" s="87"/>
      <c r="G25" s="87"/>
    </row>
    <row r="26" spans="1:7">
      <c r="A26" s="89"/>
      <c r="B26" s="89"/>
      <c r="C26" s="89"/>
      <c r="D26" s="89"/>
      <c r="E26" s="87"/>
      <c r="F26" s="87"/>
      <c r="G26" s="87"/>
    </row>
    <row r="27" spans="1:7">
      <c r="A27" s="89"/>
      <c r="B27" s="89"/>
      <c r="C27" s="89"/>
      <c r="D27" s="89"/>
      <c r="E27" s="87"/>
      <c r="F27" s="87"/>
      <c r="G27" s="87"/>
    </row>
    <row r="28" spans="1:7">
      <c r="A28" s="89"/>
      <c r="B28" s="89"/>
      <c r="C28" s="89"/>
      <c r="D28" s="89"/>
      <c r="E28" s="87"/>
      <c r="F28" s="87"/>
      <c r="G28" s="87"/>
    </row>
    <row r="29" spans="1:7">
      <c r="A29" s="89"/>
      <c r="B29" s="89"/>
      <c r="C29" s="89"/>
      <c r="D29" s="89"/>
      <c r="E29" s="87"/>
      <c r="F29" s="87"/>
      <c r="G29" s="87"/>
    </row>
    <row r="30" spans="1:7">
      <c r="A30" s="89"/>
      <c r="B30" s="89"/>
      <c r="C30" s="89"/>
      <c r="D30" s="89"/>
      <c r="E30" s="87"/>
      <c r="F30" s="87"/>
      <c r="G30" s="87"/>
    </row>
    <row r="31" spans="1:7">
      <c r="A31" s="89"/>
      <c r="B31" s="89"/>
      <c r="C31" s="89"/>
      <c r="D31" s="89"/>
      <c r="E31" s="87"/>
      <c r="F31" s="87"/>
      <c r="G31" s="87"/>
    </row>
    <row r="32" spans="1:7">
      <c r="A32" s="89"/>
      <c r="B32" s="89"/>
      <c r="C32" s="89"/>
      <c r="D32" s="89"/>
      <c r="E32" s="87"/>
      <c r="F32" s="87"/>
      <c r="G32" s="87"/>
    </row>
    <row r="33" spans="1:7">
      <c r="A33" s="89"/>
      <c r="B33" s="89"/>
      <c r="C33" s="89"/>
      <c r="D33" s="89"/>
      <c r="E33" s="87"/>
      <c r="F33" s="87"/>
      <c r="G33" s="87"/>
    </row>
    <row r="34" spans="1:7">
      <c r="A34" s="89"/>
      <c r="B34" s="89"/>
      <c r="C34" s="89"/>
      <c r="D34" s="89"/>
      <c r="E34" s="87"/>
      <c r="F34" s="87"/>
      <c r="G34" s="87"/>
    </row>
    <row r="35" spans="1:7">
      <c r="A35" s="89"/>
      <c r="B35" s="89"/>
      <c r="C35" s="89"/>
      <c r="D35" s="89"/>
      <c r="E35" s="87"/>
      <c r="F35" s="87"/>
      <c r="G35" s="87"/>
    </row>
    <row r="36" spans="1:7">
      <c r="A36" s="89"/>
      <c r="B36" s="89"/>
      <c r="C36" s="89"/>
      <c r="D36" s="89"/>
      <c r="E36" s="87"/>
      <c r="F36" s="87"/>
      <c r="G36" s="87"/>
    </row>
    <row r="37" spans="1:7">
      <c r="A37" s="89"/>
      <c r="B37" s="89"/>
      <c r="C37" s="89"/>
      <c r="D37" s="89"/>
      <c r="E37" s="87"/>
      <c r="F37" s="87"/>
      <c r="G37" s="87"/>
    </row>
    <row r="38" spans="1:7">
      <c r="A38" s="89"/>
      <c r="B38" s="89"/>
      <c r="C38" s="89"/>
      <c r="D38" s="89"/>
      <c r="E38" s="87"/>
      <c r="F38" s="87"/>
      <c r="G38" s="87"/>
    </row>
    <row r="39" spans="1:7">
      <c r="A39" s="89"/>
      <c r="B39" s="89"/>
      <c r="C39" s="89"/>
      <c r="D39" s="89"/>
      <c r="E39" s="87"/>
      <c r="F39" s="87"/>
      <c r="G39" s="87"/>
    </row>
    <row r="40" spans="1:7">
      <c r="A40" s="89"/>
      <c r="B40" s="89"/>
      <c r="C40" s="89"/>
      <c r="D40" s="89"/>
      <c r="E40" s="87"/>
      <c r="F40" s="87"/>
      <c r="G40" s="87"/>
    </row>
    <row r="41" spans="1:7">
      <c r="A41" s="89"/>
      <c r="B41" s="89"/>
      <c r="C41" s="89"/>
      <c r="D41" s="89"/>
      <c r="E41" s="87"/>
      <c r="F41" s="87"/>
      <c r="G41" s="87"/>
    </row>
    <row r="42" spans="1:7">
      <c r="A42" s="89"/>
      <c r="B42" s="89"/>
      <c r="C42" s="89"/>
      <c r="D42" s="89"/>
      <c r="E42" s="87"/>
      <c r="F42" s="87"/>
      <c r="G42" s="87"/>
    </row>
    <row r="43" spans="1:7">
      <c r="A43" s="89"/>
      <c r="B43" s="89"/>
      <c r="C43" s="89"/>
      <c r="D43" s="89"/>
      <c r="E43" s="87"/>
      <c r="F43" s="87"/>
      <c r="G43" s="87"/>
    </row>
    <row r="44" spans="1:7">
      <c r="A44" s="89"/>
      <c r="B44" s="89"/>
      <c r="C44" s="89"/>
      <c r="D44" s="89"/>
      <c r="E44" s="87"/>
      <c r="F44" s="87"/>
      <c r="G44" s="87"/>
    </row>
    <row r="45" spans="1:7">
      <c r="A45" s="89"/>
      <c r="B45" s="89"/>
      <c r="C45" s="89"/>
      <c r="D45" s="89"/>
      <c r="E45" s="87"/>
      <c r="F45" s="87"/>
      <c r="G45" s="87"/>
    </row>
    <row r="46" spans="1:7">
      <c r="A46" s="89"/>
      <c r="B46" s="89"/>
      <c r="C46" s="89"/>
      <c r="D46" s="89"/>
      <c r="E46" s="87"/>
      <c r="F46" s="87"/>
      <c r="G46" s="87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pane xSplit="2" ySplit="6" topLeftCell="D94" activePane="bottomRight" state="frozen"/>
      <selection/>
      <selection pane="topRight"/>
      <selection pane="bottomLeft"/>
      <selection pane="bottomRight" activeCell="P111" sqref="P111"/>
    </sheetView>
  </sheetViews>
  <sheetFormatPr defaultColWidth="9" defaultRowHeight="13.5"/>
  <cols>
    <col min="1" max="1" width="6.75" customWidth="1"/>
    <col min="2" max="2" width="6.25" customWidth="1"/>
    <col min="3" max="3" width="22" customWidth="1"/>
    <col min="4" max="5" width="20.625" customWidth="1"/>
    <col min="11" max="11" width="6.25" customWidth="1"/>
    <col min="12" max="12" width="26.875" customWidth="1"/>
  </cols>
  <sheetData>
    <row r="1" ht="20.1" customHeight="1" spans="1:5">
      <c r="A1" s="77" t="s">
        <v>283</v>
      </c>
      <c r="B1" s="77"/>
      <c r="C1" s="77"/>
      <c r="D1" s="77"/>
      <c r="E1" s="77"/>
    </row>
    <row r="2" ht="39.95" customHeight="1" spans="1:18">
      <c r="A2" s="3" t="s">
        <v>284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6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285</v>
      </c>
      <c r="B5" s="81"/>
      <c r="C5" s="81"/>
      <c r="D5" s="79" t="s">
        <v>182</v>
      </c>
      <c r="E5" s="80"/>
      <c r="F5" s="82"/>
      <c r="G5" s="79" t="s">
        <v>286</v>
      </c>
      <c r="H5" s="80"/>
      <c r="I5" s="82"/>
      <c r="J5" s="81" t="s">
        <v>287</v>
      </c>
      <c r="K5" s="81"/>
      <c r="L5" s="81"/>
      <c r="M5" s="79" t="s">
        <v>182</v>
      </c>
      <c r="N5" s="80"/>
      <c r="O5" s="82"/>
      <c r="P5" s="79" t="s">
        <v>286</v>
      </c>
      <c r="Q5" s="80"/>
      <c r="R5" s="82"/>
    </row>
    <row r="6" spans="1:18">
      <c r="A6" s="83" t="s">
        <v>110</v>
      </c>
      <c r="B6" s="83" t="s">
        <v>111</v>
      </c>
      <c r="C6" s="83" t="s">
        <v>280</v>
      </c>
      <c r="D6" s="8" t="s">
        <v>108</v>
      </c>
      <c r="E6" s="8" t="s">
        <v>98</v>
      </c>
      <c r="F6" s="8" t="s">
        <v>99</v>
      </c>
      <c r="G6" s="8" t="s">
        <v>108</v>
      </c>
      <c r="H6" s="8" t="s">
        <v>98</v>
      </c>
      <c r="I6" s="8" t="s">
        <v>99</v>
      </c>
      <c r="J6" s="83" t="s">
        <v>110</v>
      </c>
      <c r="K6" s="83" t="s">
        <v>111</v>
      </c>
      <c r="L6" s="83" t="s">
        <v>280</v>
      </c>
      <c r="M6" s="8" t="s">
        <v>108</v>
      </c>
      <c r="N6" s="8" t="s">
        <v>98</v>
      </c>
      <c r="O6" s="8" t="s">
        <v>99</v>
      </c>
      <c r="P6" s="8" t="s">
        <v>108</v>
      </c>
      <c r="Q6" s="8" t="s">
        <v>98</v>
      </c>
      <c r="R6" s="8" t="s">
        <v>99</v>
      </c>
    </row>
    <row r="7" spans="1:18">
      <c r="A7" s="83" t="s">
        <v>281</v>
      </c>
      <c r="B7" s="83" t="s">
        <v>120</v>
      </c>
      <c r="C7" s="83" t="s">
        <v>121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126</v>
      </c>
      <c r="I7" s="83" t="s">
        <v>127</v>
      </c>
      <c r="J7" s="83" t="s">
        <v>128</v>
      </c>
      <c r="K7" s="83" t="s">
        <v>129</v>
      </c>
      <c r="L7" s="83" t="s">
        <v>130</v>
      </c>
      <c r="M7" s="83" t="s">
        <v>131</v>
      </c>
      <c r="N7" s="83" t="s">
        <v>132</v>
      </c>
      <c r="O7" s="83" t="s">
        <v>133</v>
      </c>
      <c r="P7" s="83" t="s">
        <v>134</v>
      </c>
      <c r="Q7" s="83" t="s">
        <v>135</v>
      </c>
      <c r="R7" s="83" t="s">
        <v>136</v>
      </c>
    </row>
    <row r="8" spans="1:18">
      <c r="A8" s="84" t="s">
        <v>288</v>
      </c>
      <c r="B8" s="85" t="s">
        <v>289</v>
      </c>
      <c r="C8" s="86" t="s">
        <v>290</v>
      </c>
      <c r="D8" s="87"/>
      <c r="E8" s="87"/>
      <c r="F8" s="87"/>
      <c r="G8" s="87"/>
      <c r="H8" s="87"/>
      <c r="I8" s="87"/>
      <c r="J8" s="84" t="s">
        <v>291</v>
      </c>
      <c r="K8" s="84" t="s">
        <v>289</v>
      </c>
      <c r="L8" s="86" t="s">
        <v>105</v>
      </c>
      <c r="M8" s="87">
        <v>1318</v>
      </c>
      <c r="N8" s="87">
        <v>1318</v>
      </c>
      <c r="O8" s="87"/>
      <c r="P8" s="87"/>
      <c r="Q8" s="87"/>
      <c r="R8" s="87"/>
    </row>
    <row r="9" spans="1:18">
      <c r="A9" s="85"/>
      <c r="B9" s="85" t="s">
        <v>197</v>
      </c>
      <c r="C9" s="88" t="s">
        <v>292</v>
      </c>
      <c r="D9" s="87"/>
      <c r="E9" s="87"/>
      <c r="F9" s="87"/>
      <c r="G9" s="87"/>
      <c r="H9" s="87"/>
      <c r="I9" s="87"/>
      <c r="J9" s="85"/>
      <c r="K9" s="85" t="s">
        <v>197</v>
      </c>
      <c r="L9" s="88" t="s">
        <v>293</v>
      </c>
      <c r="M9" s="87">
        <v>1191</v>
      </c>
      <c r="N9" s="87">
        <v>1191</v>
      </c>
      <c r="O9" s="87"/>
      <c r="P9" s="87"/>
      <c r="Q9" s="87"/>
      <c r="R9" s="87"/>
    </row>
    <row r="10" spans="1:18">
      <c r="A10" s="85"/>
      <c r="B10" s="85" t="s">
        <v>199</v>
      </c>
      <c r="C10" s="88" t="s">
        <v>294</v>
      </c>
      <c r="D10" s="87"/>
      <c r="E10" s="87"/>
      <c r="F10" s="87"/>
      <c r="G10" s="87"/>
      <c r="H10" s="87"/>
      <c r="I10" s="87"/>
      <c r="J10" s="85"/>
      <c r="K10" s="85" t="s">
        <v>199</v>
      </c>
      <c r="L10" s="88" t="s">
        <v>295</v>
      </c>
      <c r="M10" s="87">
        <v>264</v>
      </c>
      <c r="N10" s="87">
        <v>264</v>
      </c>
      <c r="O10" s="87"/>
      <c r="P10" s="87"/>
      <c r="Q10" s="87"/>
      <c r="R10" s="87"/>
    </row>
    <row r="11" spans="1:18">
      <c r="A11" s="85"/>
      <c r="B11" s="85" t="s">
        <v>201</v>
      </c>
      <c r="C11" s="88" t="s">
        <v>296</v>
      </c>
      <c r="D11" s="87"/>
      <c r="E11" s="87"/>
      <c r="F11" s="87"/>
      <c r="G11" s="87"/>
      <c r="H11" s="87"/>
      <c r="I11" s="87"/>
      <c r="J11" s="85"/>
      <c r="K11" s="85" t="s">
        <v>201</v>
      </c>
      <c r="L11" s="88" t="s">
        <v>297</v>
      </c>
      <c r="M11" s="87">
        <v>211</v>
      </c>
      <c r="N11" s="87">
        <v>211</v>
      </c>
      <c r="O11" s="87"/>
      <c r="P11" s="87"/>
      <c r="Q11" s="87"/>
      <c r="R11" s="87"/>
    </row>
    <row r="12" spans="1:18">
      <c r="A12" s="85"/>
      <c r="B12" s="85" t="s">
        <v>221</v>
      </c>
      <c r="C12" s="88" t="s">
        <v>298</v>
      </c>
      <c r="D12" s="87"/>
      <c r="E12" s="87"/>
      <c r="F12" s="87"/>
      <c r="G12" s="87"/>
      <c r="H12" s="87"/>
      <c r="I12" s="87"/>
      <c r="J12" s="85"/>
      <c r="K12" s="85" t="s">
        <v>203</v>
      </c>
      <c r="L12" s="88" t="s">
        <v>299</v>
      </c>
      <c r="M12" s="87">
        <v>29</v>
      </c>
      <c r="N12" s="87">
        <v>29</v>
      </c>
      <c r="O12" s="87"/>
      <c r="P12" s="87"/>
      <c r="Q12" s="87"/>
      <c r="R12" s="87"/>
    </row>
    <row r="13" spans="1:18">
      <c r="A13" s="84" t="s">
        <v>300</v>
      </c>
      <c r="B13" s="84" t="s">
        <v>289</v>
      </c>
      <c r="C13" s="86" t="s">
        <v>301</v>
      </c>
      <c r="D13" s="87"/>
      <c r="E13" s="87"/>
      <c r="F13" s="87"/>
      <c r="G13" s="87"/>
      <c r="H13" s="87"/>
      <c r="I13" s="87"/>
      <c r="J13" s="85"/>
      <c r="K13" s="85" t="s">
        <v>205</v>
      </c>
      <c r="L13" s="88" t="s">
        <v>302</v>
      </c>
      <c r="M13" s="87"/>
      <c r="N13" s="87"/>
      <c r="O13" s="87"/>
      <c r="P13" s="87"/>
      <c r="Q13" s="87"/>
      <c r="R13" s="87"/>
    </row>
    <row r="14" spans="1:18">
      <c r="A14" s="85"/>
      <c r="B14" s="85" t="s">
        <v>197</v>
      </c>
      <c r="C14" s="88" t="s">
        <v>303</v>
      </c>
      <c r="D14" s="87"/>
      <c r="E14" s="87"/>
      <c r="F14" s="87"/>
      <c r="G14" s="87"/>
      <c r="H14" s="87"/>
      <c r="I14" s="87"/>
      <c r="J14" s="85"/>
      <c r="K14" s="85" t="s">
        <v>207</v>
      </c>
      <c r="L14" s="88" t="s">
        <v>304</v>
      </c>
      <c r="M14" s="87">
        <v>336</v>
      </c>
      <c r="N14" s="87">
        <v>336</v>
      </c>
      <c r="O14" s="87"/>
      <c r="P14" s="87"/>
      <c r="Q14" s="87"/>
      <c r="R14" s="87"/>
    </row>
    <row r="15" spans="1:18">
      <c r="A15" s="85"/>
      <c r="B15" s="85" t="s">
        <v>199</v>
      </c>
      <c r="C15" s="88" t="s">
        <v>305</v>
      </c>
      <c r="D15" s="87"/>
      <c r="E15" s="87"/>
      <c r="F15" s="87"/>
      <c r="G15" s="87"/>
      <c r="H15" s="87"/>
      <c r="I15" s="87"/>
      <c r="J15" s="85"/>
      <c r="K15" s="85" t="s">
        <v>209</v>
      </c>
      <c r="L15" s="88" t="s">
        <v>306</v>
      </c>
      <c r="M15" s="87">
        <v>132</v>
      </c>
      <c r="N15" s="87">
        <v>132</v>
      </c>
      <c r="O15" s="87"/>
      <c r="P15" s="87"/>
      <c r="Q15" s="87"/>
      <c r="R15" s="87"/>
    </row>
    <row r="16" spans="1:18">
      <c r="A16" s="85"/>
      <c r="B16" s="85" t="s">
        <v>201</v>
      </c>
      <c r="C16" s="88" t="s">
        <v>307</v>
      </c>
      <c r="D16" s="87"/>
      <c r="E16" s="87"/>
      <c r="F16" s="87"/>
      <c r="G16" s="87"/>
      <c r="H16" s="87"/>
      <c r="I16" s="87"/>
      <c r="J16" s="85"/>
      <c r="K16" s="85" t="s">
        <v>211</v>
      </c>
      <c r="L16" s="88" t="s">
        <v>308</v>
      </c>
      <c r="M16" s="87">
        <v>2</v>
      </c>
      <c r="N16" s="87">
        <v>2</v>
      </c>
      <c r="O16" s="87"/>
      <c r="P16" s="87"/>
      <c r="Q16" s="87"/>
      <c r="R16" s="87"/>
    </row>
    <row r="17" spans="1:18">
      <c r="A17" s="85"/>
      <c r="B17" s="85" t="s">
        <v>226</v>
      </c>
      <c r="C17" s="88" t="s">
        <v>309</v>
      </c>
      <c r="D17" s="87"/>
      <c r="E17" s="87"/>
      <c r="F17" s="87"/>
      <c r="G17" s="87"/>
      <c r="H17" s="87"/>
      <c r="I17" s="87"/>
      <c r="J17" s="85"/>
      <c r="K17" s="85" t="s">
        <v>213</v>
      </c>
      <c r="L17" s="88" t="s">
        <v>310</v>
      </c>
      <c r="M17" s="87">
        <v>53</v>
      </c>
      <c r="N17" s="87">
        <v>53</v>
      </c>
      <c r="O17" s="87"/>
      <c r="P17" s="87"/>
      <c r="Q17" s="87"/>
      <c r="R17" s="87"/>
    </row>
    <row r="18" spans="1:18">
      <c r="A18" s="85"/>
      <c r="B18" s="85" t="s">
        <v>228</v>
      </c>
      <c r="C18" s="88" t="s">
        <v>311</v>
      </c>
      <c r="D18" s="87"/>
      <c r="E18" s="87"/>
      <c r="F18" s="87"/>
      <c r="G18" s="87"/>
      <c r="H18" s="87"/>
      <c r="I18" s="87"/>
      <c r="J18" s="85"/>
      <c r="K18" s="85" t="s">
        <v>215</v>
      </c>
      <c r="L18" s="88" t="s">
        <v>312</v>
      </c>
      <c r="M18" s="87">
        <v>42</v>
      </c>
      <c r="N18" s="87">
        <v>42</v>
      </c>
      <c r="O18" s="87"/>
      <c r="P18" s="87"/>
      <c r="Q18" s="87"/>
      <c r="R18" s="87"/>
    </row>
    <row r="19" spans="1:18">
      <c r="A19" s="85"/>
      <c r="B19" s="85" t="s">
        <v>203</v>
      </c>
      <c r="C19" s="88" t="s">
        <v>313</v>
      </c>
      <c r="D19" s="87"/>
      <c r="E19" s="87"/>
      <c r="F19" s="87"/>
      <c r="G19" s="87"/>
      <c r="H19" s="87"/>
      <c r="I19" s="87"/>
      <c r="J19" s="85"/>
      <c r="K19" s="85" t="s">
        <v>217</v>
      </c>
      <c r="L19" s="88" t="s">
        <v>296</v>
      </c>
      <c r="M19" s="87">
        <v>10</v>
      </c>
      <c r="N19" s="87">
        <v>10</v>
      </c>
      <c r="O19" s="87"/>
      <c r="P19" s="87"/>
      <c r="Q19" s="87"/>
      <c r="R19" s="87"/>
    </row>
    <row r="20" ht="12" customHeight="1" spans="1:18">
      <c r="A20" s="85"/>
      <c r="B20" s="85" t="s">
        <v>205</v>
      </c>
      <c r="C20" s="88" t="s">
        <v>314</v>
      </c>
      <c r="D20" s="87"/>
      <c r="E20" s="87"/>
      <c r="F20" s="87"/>
      <c r="G20" s="87"/>
      <c r="H20" s="87"/>
      <c r="I20" s="87"/>
      <c r="J20" s="85"/>
      <c r="K20" s="85" t="s">
        <v>219</v>
      </c>
      <c r="L20" s="88" t="s">
        <v>315</v>
      </c>
      <c r="M20" s="87">
        <v>112</v>
      </c>
      <c r="N20" s="87">
        <v>112</v>
      </c>
      <c r="O20" s="87"/>
      <c r="P20" s="87"/>
      <c r="Q20" s="87"/>
      <c r="R20" s="87"/>
    </row>
    <row r="21" spans="1:18">
      <c r="A21" s="85"/>
      <c r="B21" s="85" t="s">
        <v>207</v>
      </c>
      <c r="C21" s="88" t="s">
        <v>316</v>
      </c>
      <c r="D21" s="87"/>
      <c r="E21" s="87"/>
      <c r="F21" s="87"/>
      <c r="G21" s="87"/>
      <c r="H21" s="87"/>
      <c r="I21" s="87"/>
      <c r="J21" s="85"/>
      <c r="K21" s="85" t="s">
        <v>221</v>
      </c>
      <c r="L21" s="88" t="s">
        <v>298</v>
      </c>
      <c r="M21" s="87"/>
      <c r="N21" s="87"/>
      <c r="O21" s="87"/>
      <c r="P21" s="87"/>
      <c r="Q21" s="87"/>
      <c r="R21" s="87"/>
    </row>
    <row r="22" spans="1:18">
      <c r="A22" s="85"/>
      <c r="B22" s="85" t="s">
        <v>209</v>
      </c>
      <c r="C22" s="88" t="s">
        <v>317</v>
      </c>
      <c r="D22" s="87"/>
      <c r="E22" s="87"/>
      <c r="F22" s="87"/>
      <c r="G22" s="87"/>
      <c r="H22" s="87"/>
      <c r="I22" s="87"/>
      <c r="J22" s="84" t="s">
        <v>318</v>
      </c>
      <c r="K22" s="84" t="s">
        <v>289</v>
      </c>
      <c r="L22" s="86" t="s">
        <v>106</v>
      </c>
      <c r="M22" s="87">
        <v>76</v>
      </c>
      <c r="N22" s="87">
        <v>76</v>
      </c>
      <c r="O22" s="87"/>
      <c r="P22" s="87"/>
      <c r="Q22" s="87"/>
      <c r="R22" s="87"/>
    </row>
    <row r="23" spans="1:18">
      <c r="A23" s="85"/>
      <c r="B23" s="85" t="s">
        <v>221</v>
      </c>
      <c r="C23" s="88" t="s">
        <v>319</v>
      </c>
      <c r="D23" s="87"/>
      <c r="E23" s="87"/>
      <c r="F23" s="87"/>
      <c r="G23" s="87"/>
      <c r="H23" s="87"/>
      <c r="I23" s="87"/>
      <c r="J23" s="85"/>
      <c r="K23" s="85" t="s">
        <v>197</v>
      </c>
      <c r="L23" s="88" t="s">
        <v>320</v>
      </c>
      <c r="M23" s="87">
        <v>18</v>
      </c>
      <c r="N23" s="87">
        <v>18</v>
      </c>
      <c r="O23" s="87"/>
      <c r="P23" s="87"/>
      <c r="Q23" s="87"/>
      <c r="R23" s="87"/>
    </row>
    <row r="24" spans="1:18">
      <c r="A24" s="84" t="s">
        <v>321</v>
      </c>
      <c r="B24" s="84" t="s">
        <v>289</v>
      </c>
      <c r="C24" s="86" t="s">
        <v>322</v>
      </c>
      <c r="D24" s="87"/>
      <c r="E24" s="87"/>
      <c r="F24" s="87"/>
      <c r="G24" s="87"/>
      <c r="H24" s="87"/>
      <c r="I24" s="87"/>
      <c r="J24" s="85"/>
      <c r="K24" s="85" t="s">
        <v>199</v>
      </c>
      <c r="L24" s="88" t="s">
        <v>323</v>
      </c>
      <c r="M24" s="87"/>
      <c r="N24" s="87"/>
      <c r="O24" s="87"/>
      <c r="P24" s="87"/>
      <c r="Q24" s="87"/>
      <c r="R24" s="87"/>
    </row>
    <row r="25" spans="1:18">
      <c r="A25" s="85"/>
      <c r="B25" s="85" t="s">
        <v>197</v>
      </c>
      <c r="C25" s="88" t="s">
        <v>324</v>
      </c>
      <c r="D25" s="87"/>
      <c r="E25" s="87"/>
      <c r="F25" s="87"/>
      <c r="G25" s="87"/>
      <c r="H25" s="87"/>
      <c r="I25" s="87"/>
      <c r="J25" s="85"/>
      <c r="K25" s="85" t="s">
        <v>201</v>
      </c>
      <c r="L25" s="88" t="s">
        <v>325</v>
      </c>
      <c r="M25" s="87"/>
      <c r="N25" s="87"/>
      <c r="O25" s="87"/>
      <c r="P25" s="87"/>
      <c r="Q25" s="87"/>
      <c r="R25" s="87"/>
    </row>
    <row r="26" spans="1:18">
      <c r="A26" s="85"/>
      <c r="B26" s="85" t="s">
        <v>199</v>
      </c>
      <c r="C26" s="88" t="s">
        <v>326</v>
      </c>
      <c r="D26" s="87"/>
      <c r="E26" s="87"/>
      <c r="F26" s="87"/>
      <c r="G26" s="87"/>
      <c r="H26" s="87"/>
      <c r="I26" s="87"/>
      <c r="J26" s="85"/>
      <c r="K26" s="85" t="s">
        <v>226</v>
      </c>
      <c r="L26" s="88" t="s">
        <v>327</v>
      </c>
      <c r="M26" s="87"/>
      <c r="N26" s="87"/>
      <c r="O26" s="87"/>
      <c r="P26" s="87"/>
      <c r="Q26" s="87"/>
      <c r="R26" s="87"/>
    </row>
    <row r="27" spans="1:18">
      <c r="A27" s="85"/>
      <c r="B27" s="85" t="s">
        <v>201</v>
      </c>
      <c r="C27" s="88" t="s">
        <v>328</v>
      </c>
      <c r="D27" s="87"/>
      <c r="E27" s="87"/>
      <c r="F27" s="87"/>
      <c r="G27" s="87"/>
      <c r="H27" s="87"/>
      <c r="I27" s="87"/>
      <c r="J27" s="85"/>
      <c r="K27" s="85" t="s">
        <v>228</v>
      </c>
      <c r="L27" s="88" t="s">
        <v>329</v>
      </c>
      <c r="M27" s="87"/>
      <c r="N27" s="87"/>
      <c r="O27" s="87"/>
      <c r="P27" s="87"/>
      <c r="Q27" s="87"/>
      <c r="R27" s="87"/>
    </row>
    <row r="28" spans="1:18">
      <c r="A28" s="85"/>
      <c r="B28" s="85" t="s">
        <v>228</v>
      </c>
      <c r="C28" s="88" t="s">
        <v>330</v>
      </c>
      <c r="D28" s="87"/>
      <c r="E28" s="87"/>
      <c r="F28" s="87"/>
      <c r="G28" s="87"/>
      <c r="H28" s="87"/>
      <c r="I28" s="87"/>
      <c r="J28" s="85"/>
      <c r="K28" s="85" t="s">
        <v>203</v>
      </c>
      <c r="L28" s="88" t="s">
        <v>331</v>
      </c>
      <c r="M28" s="87"/>
      <c r="N28" s="87"/>
      <c r="O28" s="87"/>
      <c r="P28" s="87"/>
      <c r="Q28" s="87"/>
      <c r="R28" s="87"/>
    </row>
    <row r="29" spans="1:18">
      <c r="A29" s="85"/>
      <c r="B29" s="85" t="s">
        <v>203</v>
      </c>
      <c r="C29" s="88" t="s">
        <v>332</v>
      </c>
      <c r="D29" s="87"/>
      <c r="E29" s="87"/>
      <c r="F29" s="87"/>
      <c r="G29" s="87"/>
      <c r="H29" s="87"/>
      <c r="I29" s="87"/>
      <c r="J29" s="85"/>
      <c r="K29" s="85" t="s">
        <v>205</v>
      </c>
      <c r="L29" s="88" t="s">
        <v>333</v>
      </c>
      <c r="M29" s="87">
        <v>1</v>
      </c>
      <c r="N29" s="87">
        <v>1</v>
      </c>
      <c r="O29" s="87"/>
      <c r="P29" s="87"/>
      <c r="Q29" s="87"/>
      <c r="R29" s="87"/>
    </row>
    <row r="30" spans="1:18">
      <c r="A30" s="85"/>
      <c r="B30" s="85" t="s">
        <v>205</v>
      </c>
      <c r="C30" s="88" t="s">
        <v>334</v>
      </c>
      <c r="D30" s="87"/>
      <c r="E30" s="87"/>
      <c r="F30" s="87"/>
      <c r="G30" s="87"/>
      <c r="H30" s="87"/>
      <c r="I30" s="87"/>
      <c r="J30" s="85"/>
      <c r="K30" s="85" t="s">
        <v>207</v>
      </c>
      <c r="L30" s="88" t="s">
        <v>335</v>
      </c>
      <c r="M30" s="87"/>
      <c r="N30" s="87"/>
      <c r="O30" s="87"/>
      <c r="P30" s="87"/>
      <c r="Q30" s="87"/>
      <c r="R30" s="87"/>
    </row>
    <row r="31" spans="1:18">
      <c r="A31" s="85"/>
      <c r="B31" s="85" t="s">
        <v>221</v>
      </c>
      <c r="C31" s="88" t="s">
        <v>336</v>
      </c>
      <c r="D31" s="87"/>
      <c r="E31" s="87"/>
      <c r="F31" s="87"/>
      <c r="G31" s="87"/>
      <c r="H31" s="87"/>
      <c r="I31" s="87"/>
      <c r="J31" s="85"/>
      <c r="K31" s="85" t="s">
        <v>209</v>
      </c>
      <c r="L31" s="88" t="s">
        <v>337</v>
      </c>
      <c r="M31" s="87"/>
      <c r="N31" s="87"/>
      <c r="O31" s="87"/>
      <c r="P31" s="87"/>
      <c r="Q31" s="87"/>
      <c r="R31" s="87"/>
    </row>
    <row r="32" spans="1:18">
      <c r="A32" s="84" t="s">
        <v>338</v>
      </c>
      <c r="B32" s="84" t="s">
        <v>289</v>
      </c>
      <c r="C32" s="86" t="s">
        <v>339</v>
      </c>
      <c r="D32" s="87"/>
      <c r="E32" s="87"/>
      <c r="F32" s="87"/>
      <c r="G32" s="87"/>
      <c r="H32" s="87"/>
      <c r="I32" s="87"/>
      <c r="J32" s="85"/>
      <c r="K32" s="85" t="s">
        <v>213</v>
      </c>
      <c r="L32" s="88" t="s">
        <v>340</v>
      </c>
      <c r="M32" s="87">
        <v>19</v>
      </c>
      <c r="N32" s="87">
        <v>19</v>
      </c>
      <c r="O32" s="87"/>
      <c r="P32" s="87"/>
      <c r="Q32" s="87"/>
      <c r="R32" s="87"/>
    </row>
    <row r="33" spans="1:18">
      <c r="A33" s="85"/>
      <c r="B33" s="85" t="s">
        <v>197</v>
      </c>
      <c r="C33" s="88" t="s">
        <v>324</v>
      </c>
      <c r="D33" s="87"/>
      <c r="E33" s="87"/>
      <c r="F33" s="87"/>
      <c r="G33" s="87"/>
      <c r="H33" s="87"/>
      <c r="I33" s="87"/>
      <c r="J33" s="85"/>
      <c r="K33" s="85" t="s">
        <v>215</v>
      </c>
      <c r="L33" s="88" t="s">
        <v>314</v>
      </c>
      <c r="M33" s="87"/>
      <c r="N33" s="87"/>
      <c r="O33" s="87"/>
      <c r="P33" s="87"/>
      <c r="Q33" s="87"/>
      <c r="R33" s="87"/>
    </row>
    <row r="34" spans="1:18">
      <c r="A34" s="85"/>
      <c r="B34" s="85" t="s">
        <v>199</v>
      </c>
      <c r="C34" s="88" t="s">
        <v>326</v>
      </c>
      <c r="D34" s="87"/>
      <c r="E34" s="87"/>
      <c r="F34" s="87"/>
      <c r="G34" s="87"/>
      <c r="H34" s="87"/>
      <c r="I34" s="87"/>
      <c r="J34" s="85"/>
      <c r="K34" s="85" t="s">
        <v>217</v>
      </c>
      <c r="L34" s="88" t="s">
        <v>317</v>
      </c>
      <c r="M34" s="87"/>
      <c r="N34" s="87"/>
      <c r="O34" s="87"/>
      <c r="P34" s="87"/>
      <c r="Q34" s="87"/>
      <c r="R34" s="87"/>
    </row>
    <row r="35" spans="1:18">
      <c r="A35" s="85"/>
      <c r="B35" s="85" t="s">
        <v>201</v>
      </c>
      <c r="C35" s="88" t="s">
        <v>328</v>
      </c>
      <c r="D35" s="87"/>
      <c r="E35" s="87"/>
      <c r="F35" s="87"/>
      <c r="G35" s="87"/>
      <c r="H35" s="87"/>
      <c r="I35" s="87"/>
      <c r="J35" s="85"/>
      <c r="K35" s="85" t="s">
        <v>219</v>
      </c>
      <c r="L35" s="88" t="s">
        <v>341</v>
      </c>
      <c r="M35" s="87"/>
      <c r="N35" s="87"/>
      <c r="O35" s="87"/>
      <c r="P35" s="87"/>
      <c r="Q35" s="87"/>
      <c r="R35" s="87"/>
    </row>
    <row r="36" spans="1:18">
      <c r="A36" s="85"/>
      <c r="B36" s="85" t="s">
        <v>226</v>
      </c>
      <c r="C36" s="88" t="s">
        <v>332</v>
      </c>
      <c r="D36" s="87"/>
      <c r="E36" s="87"/>
      <c r="F36" s="87"/>
      <c r="G36" s="87"/>
      <c r="H36" s="87"/>
      <c r="I36" s="87"/>
      <c r="J36" s="85"/>
      <c r="K36" s="85" t="s">
        <v>238</v>
      </c>
      <c r="L36" s="88" t="s">
        <v>305</v>
      </c>
      <c r="M36" s="87"/>
      <c r="N36" s="87"/>
      <c r="O36" s="87"/>
      <c r="P36" s="87"/>
      <c r="Q36" s="87"/>
      <c r="R36" s="87"/>
    </row>
    <row r="37" spans="1:18">
      <c r="A37" s="85"/>
      <c r="B37" s="85" t="s">
        <v>228</v>
      </c>
      <c r="C37" s="88" t="s">
        <v>334</v>
      </c>
      <c r="D37" s="87"/>
      <c r="E37" s="87"/>
      <c r="F37" s="87"/>
      <c r="G37" s="87"/>
      <c r="H37" s="87"/>
      <c r="I37" s="87"/>
      <c r="J37" s="85"/>
      <c r="K37" s="85" t="s">
        <v>240</v>
      </c>
      <c r="L37" s="88" t="s">
        <v>307</v>
      </c>
      <c r="M37" s="87"/>
      <c r="N37" s="87"/>
      <c r="O37" s="87"/>
      <c r="P37" s="87"/>
      <c r="Q37" s="87"/>
      <c r="R37" s="87"/>
    </row>
    <row r="38" spans="1:18">
      <c r="A38" s="85"/>
      <c r="B38" s="85" t="s">
        <v>221</v>
      </c>
      <c r="C38" s="88" t="s">
        <v>336</v>
      </c>
      <c r="D38" s="87"/>
      <c r="E38" s="87"/>
      <c r="F38" s="87"/>
      <c r="G38" s="87"/>
      <c r="H38" s="87"/>
      <c r="I38" s="87"/>
      <c r="J38" s="85"/>
      <c r="K38" s="85" t="s">
        <v>242</v>
      </c>
      <c r="L38" s="88" t="s">
        <v>313</v>
      </c>
      <c r="M38" s="87"/>
      <c r="N38" s="87"/>
      <c r="O38" s="87"/>
      <c r="P38" s="87"/>
      <c r="Q38" s="87"/>
      <c r="R38" s="87"/>
    </row>
    <row r="39" spans="1:18">
      <c r="A39" s="84" t="s">
        <v>342</v>
      </c>
      <c r="B39" s="84" t="s">
        <v>289</v>
      </c>
      <c r="C39" s="86" t="s">
        <v>343</v>
      </c>
      <c r="D39" s="87"/>
      <c r="E39" s="87"/>
      <c r="F39" s="87"/>
      <c r="G39" s="87"/>
      <c r="H39" s="87"/>
      <c r="I39" s="87"/>
      <c r="J39" s="85"/>
      <c r="K39" s="85" t="s">
        <v>244</v>
      </c>
      <c r="L39" s="88" t="s">
        <v>344</v>
      </c>
      <c r="M39" s="87"/>
      <c r="N39" s="87"/>
      <c r="O39" s="87"/>
      <c r="P39" s="87"/>
      <c r="Q39" s="87"/>
      <c r="R39" s="87"/>
    </row>
    <row r="40" spans="1:18">
      <c r="A40" s="85"/>
      <c r="B40" s="85" t="s">
        <v>197</v>
      </c>
      <c r="C40" s="88" t="s">
        <v>105</v>
      </c>
      <c r="D40" s="87"/>
      <c r="E40" s="87"/>
      <c r="F40" s="87"/>
      <c r="G40" s="87"/>
      <c r="H40" s="87"/>
      <c r="I40" s="87"/>
      <c r="J40" s="85"/>
      <c r="K40" s="85" t="s">
        <v>246</v>
      </c>
      <c r="L40" s="88" t="s">
        <v>345</v>
      </c>
      <c r="M40" s="87"/>
      <c r="N40" s="87"/>
      <c r="O40" s="87"/>
      <c r="P40" s="87"/>
      <c r="Q40" s="87"/>
      <c r="R40" s="87"/>
    </row>
    <row r="41" spans="1:18">
      <c r="A41" s="85"/>
      <c r="B41" s="85" t="s">
        <v>199</v>
      </c>
      <c r="C41" s="88" t="s">
        <v>106</v>
      </c>
      <c r="D41" s="87"/>
      <c r="E41" s="87"/>
      <c r="F41" s="87"/>
      <c r="G41" s="87"/>
      <c r="H41" s="87"/>
      <c r="I41" s="87"/>
      <c r="J41" s="85"/>
      <c r="K41" s="85" t="s">
        <v>248</v>
      </c>
      <c r="L41" s="88" t="s">
        <v>346</v>
      </c>
      <c r="M41" s="87"/>
      <c r="N41" s="87"/>
      <c r="O41" s="87"/>
      <c r="P41" s="87"/>
      <c r="Q41" s="87"/>
      <c r="R41" s="87"/>
    </row>
    <row r="42" spans="1:18">
      <c r="A42" s="85"/>
      <c r="B42" s="85" t="s">
        <v>221</v>
      </c>
      <c r="C42" s="88" t="s">
        <v>347</v>
      </c>
      <c r="D42" s="87"/>
      <c r="E42" s="87"/>
      <c r="F42" s="87"/>
      <c r="G42" s="87"/>
      <c r="H42" s="87"/>
      <c r="I42" s="87"/>
      <c r="J42" s="85"/>
      <c r="K42" s="85" t="s">
        <v>250</v>
      </c>
      <c r="L42" s="88" t="s">
        <v>348</v>
      </c>
      <c r="M42" s="87"/>
      <c r="N42" s="87"/>
      <c r="O42" s="87"/>
      <c r="P42" s="87"/>
      <c r="Q42" s="87"/>
      <c r="R42" s="87"/>
    </row>
    <row r="43" spans="1:18">
      <c r="A43" s="84" t="s">
        <v>349</v>
      </c>
      <c r="B43" s="84" t="s">
        <v>289</v>
      </c>
      <c r="C43" s="86" t="s">
        <v>350</v>
      </c>
      <c r="D43" s="87"/>
      <c r="E43" s="87"/>
      <c r="F43" s="87"/>
      <c r="G43" s="87"/>
      <c r="H43" s="87"/>
      <c r="I43" s="87"/>
      <c r="J43" s="85"/>
      <c r="K43" s="85" t="s">
        <v>252</v>
      </c>
      <c r="L43" s="88" t="s">
        <v>311</v>
      </c>
      <c r="M43" s="87"/>
      <c r="N43" s="87"/>
      <c r="O43" s="87"/>
      <c r="P43" s="87"/>
      <c r="Q43" s="87"/>
      <c r="R43" s="87"/>
    </row>
    <row r="44" spans="1:18">
      <c r="A44" s="85"/>
      <c r="B44" s="85" t="s">
        <v>197</v>
      </c>
      <c r="C44" s="88" t="s">
        <v>351</v>
      </c>
      <c r="D44" s="87"/>
      <c r="E44" s="87"/>
      <c r="F44" s="87"/>
      <c r="G44" s="87"/>
      <c r="H44" s="87"/>
      <c r="I44" s="87"/>
      <c r="J44" s="85"/>
      <c r="K44" s="85" t="s">
        <v>254</v>
      </c>
      <c r="L44" s="88" t="s">
        <v>352</v>
      </c>
      <c r="M44" s="87">
        <v>9</v>
      </c>
      <c r="N44" s="87">
        <v>9</v>
      </c>
      <c r="O44" s="87"/>
      <c r="P44" s="87"/>
      <c r="Q44" s="87"/>
      <c r="R44" s="87"/>
    </row>
    <row r="45" spans="1:18">
      <c r="A45" s="85"/>
      <c r="B45" s="85" t="s">
        <v>199</v>
      </c>
      <c r="C45" s="88" t="s">
        <v>353</v>
      </c>
      <c r="D45" s="87"/>
      <c r="E45" s="87"/>
      <c r="F45" s="87"/>
      <c r="G45" s="87"/>
      <c r="H45" s="87"/>
      <c r="I45" s="87"/>
      <c r="J45" s="85"/>
      <c r="K45" s="85" t="s">
        <v>256</v>
      </c>
      <c r="L45" s="88" t="s">
        <v>354</v>
      </c>
      <c r="M45" s="87">
        <v>6</v>
      </c>
      <c r="N45" s="87">
        <v>6</v>
      </c>
      <c r="O45" s="87"/>
      <c r="P45" s="87"/>
      <c r="Q45" s="87"/>
      <c r="R45" s="87"/>
    </row>
    <row r="46" spans="1:18">
      <c r="A46" s="84" t="s">
        <v>355</v>
      </c>
      <c r="B46" s="84" t="s">
        <v>289</v>
      </c>
      <c r="C46" s="86" t="s">
        <v>356</v>
      </c>
      <c r="D46" s="87"/>
      <c r="E46" s="87"/>
      <c r="F46" s="87"/>
      <c r="G46" s="87"/>
      <c r="H46" s="87"/>
      <c r="I46" s="87"/>
      <c r="J46" s="85"/>
      <c r="K46" s="85" t="s">
        <v>258</v>
      </c>
      <c r="L46" s="88" t="s">
        <v>316</v>
      </c>
      <c r="M46" s="87">
        <v>12</v>
      </c>
      <c r="N46" s="87">
        <v>12</v>
      </c>
      <c r="O46" s="87"/>
      <c r="P46" s="87"/>
      <c r="Q46" s="87"/>
      <c r="R46" s="87"/>
    </row>
    <row r="47" spans="1:18">
      <c r="A47" s="85"/>
      <c r="B47" s="85" t="s">
        <v>197</v>
      </c>
      <c r="C47" s="88" t="s">
        <v>357</v>
      </c>
      <c r="D47" s="87"/>
      <c r="E47" s="87"/>
      <c r="F47" s="87"/>
      <c r="G47" s="87"/>
      <c r="H47" s="87"/>
      <c r="I47" s="87"/>
      <c r="J47" s="85"/>
      <c r="K47" s="85" t="s">
        <v>260</v>
      </c>
      <c r="L47" s="88" t="s">
        <v>358</v>
      </c>
      <c r="M47" s="87">
        <v>11</v>
      </c>
      <c r="N47" s="87">
        <v>11</v>
      </c>
      <c r="O47" s="87"/>
      <c r="P47" s="87"/>
      <c r="Q47" s="87"/>
      <c r="R47" s="87"/>
    </row>
    <row r="48" spans="1:18">
      <c r="A48" s="85"/>
      <c r="B48" s="85" t="s">
        <v>199</v>
      </c>
      <c r="C48" s="88" t="s">
        <v>359</v>
      </c>
      <c r="D48" s="87"/>
      <c r="E48" s="87"/>
      <c r="F48" s="87"/>
      <c r="G48" s="87"/>
      <c r="H48" s="87"/>
      <c r="I48" s="87"/>
      <c r="J48" s="85"/>
      <c r="K48" s="85" t="s">
        <v>262</v>
      </c>
      <c r="L48" s="88" t="s">
        <v>360</v>
      </c>
      <c r="M48" s="87"/>
      <c r="N48" s="87"/>
      <c r="O48" s="87"/>
      <c r="P48" s="87"/>
      <c r="Q48" s="87"/>
      <c r="R48" s="87"/>
    </row>
    <row r="49" spans="1:18">
      <c r="A49" s="85"/>
      <c r="B49" s="85" t="s">
        <v>221</v>
      </c>
      <c r="C49" s="88" t="s">
        <v>361</v>
      </c>
      <c r="D49" s="87"/>
      <c r="E49" s="87"/>
      <c r="F49" s="87"/>
      <c r="G49" s="87"/>
      <c r="H49" s="87"/>
      <c r="I49" s="87"/>
      <c r="J49" s="85"/>
      <c r="K49" s="85" t="s">
        <v>221</v>
      </c>
      <c r="L49" s="88" t="s">
        <v>319</v>
      </c>
      <c r="M49" s="87"/>
      <c r="N49" s="87"/>
      <c r="O49" s="87"/>
      <c r="P49" s="87"/>
      <c r="Q49" s="87"/>
      <c r="R49" s="87"/>
    </row>
    <row r="50" spans="1:18">
      <c r="A50" s="84" t="s">
        <v>362</v>
      </c>
      <c r="B50" s="85" t="s">
        <v>289</v>
      </c>
      <c r="C50" s="86" t="s">
        <v>363</v>
      </c>
      <c r="D50" s="87"/>
      <c r="E50" s="87"/>
      <c r="F50" s="87"/>
      <c r="G50" s="87"/>
      <c r="H50" s="87"/>
      <c r="I50" s="87"/>
      <c r="J50" s="84" t="s">
        <v>364</v>
      </c>
      <c r="K50" s="84" t="s">
        <v>289</v>
      </c>
      <c r="L50" s="86" t="s">
        <v>107</v>
      </c>
      <c r="M50" s="87"/>
      <c r="N50" s="87"/>
      <c r="O50" s="87"/>
      <c r="P50" s="87"/>
      <c r="Q50" s="87"/>
      <c r="R50" s="87"/>
    </row>
    <row r="51" spans="1:18">
      <c r="A51" s="85"/>
      <c r="B51" s="85" t="s">
        <v>197</v>
      </c>
      <c r="C51" s="88" t="s">
        <v>365</v>
      </c>
      <c r="D51" s="87"/>
      <c r="E51" s="87"/>
      <c r="F51" s="87"/>
      <c r="G51" s="87"/>
      <c r="H51" s="87"/>
      <c r="I51" s="87"/>
      <c r="J51" s="85"/>
      <c r="K51" s="85" t="s">
        <v>197</v>
      </c>
      <c r="L51" s="88" t="s">
        <v>366</v>
      </c>
      <c r="M51" s="87"/>
      <c r="N51" s="87"/>
      <c r="O51" s="87"/>
      <c r="P51" s="87"/>
      <c r="Q51" s="87"/>
      <c r="R51" s="87"/>
    </row>
    <row r="52" spans="1:18">
      <c r="A52" s="85"/>
      <c r="B52" s="85" t="s">
        <v>199</v>
      </c>
      <c r="C52" s="88" t="s">
        <v>367</v>
      </c>
      <c r="D52" s="87"/>
      <c r="E52" s="87"/>
      <c r="F52" s="87"/>
      <c r="G52" s="87"/>
      <c r="H52" s="87"/>
      <c r="I52" s="87"/>
      <c r="J52" s="85"/>
      <c r="K52" s="85" t="s">
        <v>199</v>
      </c>
      <c r="L52" s="88" t="s">
        <v>368</v>
      </c>
      <c r="M52" s="87"/>
      <c r="N52" s="87"/>
      <c r="O52" s="87"/>
      <c r="P52" s="87"/>
      <c r="Q52" s="87"/>
      <c r="R52" s="87"/>
    </row>
    <row r="53" spans="1:18">
      <c r="A53" s="84" t="s">
        <v>369</v>
      </c>
      <c r="B53" s="84" t="s">
        <v>289</v>
      </c>
      <c r="C53" s="86" t="s">
        <v>107</v>
      </c>
      <c r="D53" s="87"/>
      <c r="E53" s="87"/>
      <c r="F53" s="87"/>
      <c r="G53" s="87"/>
      <c r="H53" s="87"/>
      <c r="I53" s="87"/>
      <c r="J53" s="85"/>
      <c r="K53" s="85" t="s">
        <v>201</v>
      </c>
      <c r="L53" s="88" t="s">
        <v>370</v>
      </c>
      <c r="M53" s="87"/>
      <c r="N53" s="87"/>
      <c r="O53" s="87"/>
      <c r="P53" s="87"/>
      <c r="Q53" s="87"/>
      <c r="R53" s="87"/>
    </row>
    <row r="54" spans="1:18">
      <c r="A54" s="85"/>
      <c r="B54" s="85" t="s">
        <v>197</v>
      </c>
      <c r="C54" s="88" t="s">
        <v>371</v>
      </c>
      <c r="D54" s="87"/>
      <c r="E54" s="87"/>
      <c r="F54" s="87"/>
      <c r="G54" s="87"/>
      <c r="H54" s="87"/>
      <c r="I54" s="87"/>
      <c r="J54" s="85"/>
      <c r="K54" s="85" t="s">
        <v>226</v>
      </c>
      <c r="L54" s="88" t="s">
        <v>372</v>
      </c>
      <c r="M54" s="87"/>
      <c r="N54" s="87"/>
      <c r="O54" s="87"/>
      <c r="P54" s="87"/>
      <c r="Q54" s="87"/>
      <c r="R54" s="87"/>
    </row>
    <row r="55" spans="1:18">
      <c r="A55" s="85"/>
      <c r="B55" s="85" t="s">
        <v>199</v>
      </c>
      <c r="C55" s="88" t="s">
        <v>373</v>
      </c>
      <c r="D55" s="87"/>
      <c r="E55" s="87"/>
      <c r="F55" s="87"/>
      <c r="G55" s="87"/>
      <c r="H55" s="87"/>
      <c r="I55" s="87"/>
      <c r="J55" s="85"/>
      <c r="K55" s="85" t="s">
        <v>228</v>
      </c>
      <c r="L55" s="88" t="s">
        <v>374</v>
      </c>
      <c r="M55" s="87"/>
      <c r="N55" s="87"/>
      <c r="O55" s="87"/>
      <c r="P55" s="87"/>
      <c r="Q55" s="87"/>
      <c r="R55" s="87"/>
    </row>
    <row r="56" spans="1:18">
      <c r="A56" s="85"/>
      <c r="B56" s="85" t="s">
        <v>201</v>
      </c>
      <c r="C56" s="88" t="s">
        <v>375</v>
      </c>
      <c r="D56" s="87"/>
      <c r="E56" s="87"/>
      <c r="F56" s="87"/>
      <c r="G56" s="87"/>
      <c r="H56" s="87"/>
      <c r="I56" s="87"/>
      <c r="J56" s="85"/>
      <c r="K56" s="85" t="s">
        <v>203</v>
      </c>
      <c r="L56" s="88" t="s">
        <v>376</v>
      </c>
      <c r="M56" s="87"/>
      <c r="N56" s="87"/>
      <c r="O56" s="87"/>
      <c r="P56" s="87"/>
      <c r="Q56" s="87"/>
      <c r="R56" s="87"/>
    </row>
    <row r="57" spans="1:18">
      <c r="A57" s="85"/>
      <c r="B57" s="85" t="s">
        <v>228</v>
      </c>
      <c r="C57" s="88" t="s">
        <v>377</v>
      </c>
      <c r="D57" s="87"/>
      <c r="E57" s="87"/>
      <c r="F57" s="87"/>
      <c r="G57" s="87"/>
      <c r="H57" s="87"/>
      <c r="I57" s="87"/>
      <c r="J57" s="85"/>
      <c r="K57" s="85" t="s">
        <v>205</v>
      </c>
      <c r="L57" s="88" t="s">
        <v>378</v>
      </c>
      <c r="M57" s="87"/>
      <c r="N57" s="87"/>
      <c r="O57" s="87"/>
      <c r="P57" s="87"/>
      <c r="Q57" s="87"/>
      <c r="R57" s="87"/>
    </row>
    <row r="58" spans="1:18">
      <c r="A58" s="85"/>
      <c r="B58" s="85" t="s">
        <v>221</v>
      </c>
      <c r="C58" s="88" t="s">
        <v>379</v>
      </c>
      <c r="D58" s="87"/>
      <c r="E58" s="87"/>
      <c r="F58" s="87"/>
      <c r="G58" s="87"/>
      <c r="H58" s="87"/>
      <c r="I58" s="87"/>
      <c r="J58" s="85"/>
      <c r="K58" s="85" t="s">
        <v>207</v>
      </c>
      <c r="L58" s="88" t="s">
        <v>373</v>
      </c>
      <c r="M58" s="87"/>
      <c r="N58" s="87"/>
      <c r="O58" s="87"/>
      <c r="P58" s="87"/>
      <c r="Q58" s="87"/>
      <c r="R58" s="87"/>
    </row>
    <row r="59" spans="1:18">
      <c r="A59" s="84" t="s">
        <v>380</v>
      </c>
      <c r="B59" s="84" t="s">
        <v>289</v>
      </c>
      <c r="C59" s="86" t="s">
        <v>381</v>
      </c>
      <c r="D59" s="87"/>
      <c r="E59" s="87"/>
      <c r="F59" s="87"/>
      <c r="G59" s="87"/>
      <c r="H59" s="87"/>
      <c r="I59" s="87"/>
      <c r="J59" s="85"/>
      <c r="K59" s="85" t="s">
        <v>209</v>
      </c>
      <c r="L59" s="88" t="s">
        <v>382</v>
      </c>
      <c r="M59" s="87"/>
      <c r="N59" s="87"/>
      <c r="O59" s="87"/>
      <c r="P59" s="87"/>
      <c r="Q59" s="87"/>
      <c r="R59" s="87"/>
    </row>
    <row r="60" spans="1:18">
      <c r="A60" s="85"/>
      <c r="B60" s="85" t="s">
        <v>199</v>
      </c>
      <c r="C60" s="88" t="s">
        <v>383</v>
      </c>
      <c r="D60" s="87"/>
      <c r="E60" s="87"/>
      <c r="F60" s="87"/>
      <c r="G60" s="87"/>
      <c r="H60" s="87"/>
      <c r="I60" s="87"/>
      <c r="J60" s="85"/>
      <c r="K60" s="85" t="s">
        <v>211</v>
      </c>
      <c r="L60" s="88" t="s">
        <v>375</v>
      </c>
      <c r="M60" s="87"/>
      <c r="N60" s="87"/>
      <c r="O60" s="87"/>
      <c r="P60" s="87"/>
      <c r="Q60" s="87"/>
      <c r="R60" s="87"/>
    </row>
    <row r="61" spans="1:18">
      <c r="A61" s="85"/>
      <c r="B61" s="85" t="s">
        <v>201</v>
      </c>
      <c r="C61" s="88" t="s">
        <v>384</v>
      </c>
      <c r="D61" s="87"/>
      <c r="E61" s="87"/>
      <c r="F61" s="87"/>
      <c r="G61" s="87"/>
      <c r="H61" s="87"/>
      <c r="I61" s="87"/>
      <c r="J61" s="85"/>
      <c r="K61" s="85" t="s">
        <v>221</v>
      </c>
      <c r="L61" s="88" t="s">
        <v>385</v>
      </c>
      <c r="M61" s="87"/>
      <c r="N61" s="87"/>
      <c r="O61" s="87"/>
      <c r="P61" s="87"/>
      <c r="Q61" s="87"/>
      <c r="R61" s="87"/>
    </row>
    <row r="62" spans="1:18">
      <c r="A62" s="84" t="s">
        <v>386</v>
      </c>
      <c r="B62" s="84" t="s">
        <v>289</v>
      </c>
      <c r="C62" s="86" t="s">
        <v>387</v>
      </c>
      <c r="D62" s="87"/>
      <c r="E62" s="87"/>
      <c r="F62" s="87"/>
      <c r="G62" s="87"/>
      <c r="H62" s="87"/>
      <c r="I62" s="87"/>
      <c r="J62" s="84" t="s">
        <v>388</v>
      </c>
      <c r="K62" s="84" t="s">
        <v>289</v>
      </c>
      <c r="L62" s="86" t="s">
        <v>387</v>
      </c>
      <c r="M62" s="87"/>
      <c r="N62" s="87"/>
      <c r="O62" s="87"/>
      <c r="P62" s="87"/>
      <c r="Q62" s="87"/>
      <c r="R62" s="87"/>
    </row>
    <row r="63" spans="1:18">
      <c r="A63" s="85"/>
      <c r="B63" s="85" t="s">
        <v>197</v>
      </c>
      <c r="C63" s="88" t="s">
        <v>389</v>
      </c>
      <c r="D63" s="87"/>
      <c r="E63" s="87"/>
      <c r="F63" s="87"/>
      <c r="G63" s="87"/>
      <c r="H63" s="87"/>
      <c r="I63" s="87"/>
      <c r="J63" s="85"/>
      <c r="K63" s="85" t="s">
        <v>197</v>
      </c>
      <c r="L63" s="88" t="s">
        <v>389</v>
      </c>
      <c r="M63" s="87"/>
      <c r="N63" s="87"/>
      <c r="O63" s="87"/>
      <c r="P63" s="87"/>
      <c r="Q63" s="87"/>
      <c r="R63" s="87"/>
    </row>
    <row r="64" spans="1:18">
      <c r="A64" s="85"/>
      <c r="B64" s="85" t="s">
        <v>199</v>
      </c>
      <c r="C64" s="88" t="s">
        <v>390</v>
      </c>
      <c r="D64" s="87"/>
      <c r="E64" s="87"/>
      <c r="F64" s="87"/>
      <c r="G64" s="87"/>
      <c r="H64" s="87"/>
      <c r="I64" s="87"/>
      <c r="J64" s="85"/>
      <c r="K64" s="85" t="s">
        <v>199</v>
      </c>
      <c r="L64" s="88" t="s">
        <v>390</v>
      </c>
      <c r="M64" s="87"/>
      <c r="N64" s="87"/>
      <c r="O64" s="87"/>
      <c r="P64" s="87"/>
      <c r="Q64" s="87"/>
      <c r="R64" s="87"/>
    </row>
    <row r="65" spans="1:18">
      <c r="A65" s="85"/>
      <c r="B65" s="85" t="s">
        <v>201</v>
      </c>
      <c r="C65" s="88" t="s">
        <v>391</v>
      </c>
      <c r="D65" s="87"/>
      <c r="E65" s="87"/>
      <c r="F65" s="87"/>
      <c r="G65" s="87"/>
      <c r="H65" s="87"/>
      <c r="I65" s="87"/>
      <c r="J65" s="85"/>
      <c r="K65" s="85" t="s">
        <v>201</v>
      </c>
      <c r="L65" s="88" t="s">
        <v>391</v>
      </c>
      <c r="M65" s="87"/>
      <c r="N65" s="87"/>
      <c r="O65" s="87"/>
      <c r="P65" s="87"/>
      <c r="Q65" s="87"/>
      <c r="R65" s="87"/>
    </row>
    <row r="66" spans="1:18">
      <c r="A66" s="85"/>
      <c r="B66" s="85" t="s">
        <v>226</v>
      </c>
      <c r="C66" s="88" t="s">
        <v>392</v>
      </c>
      <c r="D66" s="87"/>
      <c r="E66" s="87"/>
      <c r="F66" s="87"/>
      <c r="G66" s="87"/>
      <c r="H66" s="87"/>
      <c r="I66" s="87"/>
      <c r="J66" s="85"/>
      <c r="K66" s="85" t="s">
        <v>226</v>
      </c>
      <c r="L66" s="88" t="s">
        <v>392</v>
      </c>
      <c r="M66" s="87"/>
      <c r="N66" s="87"/>
      <c r="O66" s="87"/>
      <c r="P66" s="87"/>
      <c r="Q66" s="87"/>
      <c r="R66" s="87"/>
    </row>
    <row r="67" spans="1:18">
      <c r="A67" s="84" t="s">
        <v>393</v>
      </c>
      <c r="B67" s="84" t="s">
        <v>289</v>
      </c>
      <c r="C67" s="86" t="s">
        <v>394</v>
      </c>
      <c r="D67" s="87"/>
      <c r="E67" s="87"/>
      <c r="F67" s="87"/>
      <c r="G67" s="87"/>
      <c r="H67" s="87"/>
      <c r="I67" s="87"/>
      <c r="J67" s="84" t="s">
        <v>395</v>
      </c>
      <c r="K67" s="84" t="s">
        <v>289</v>
      </c>
      <c r="L67" s="86" t="s">
        <v>396</v>
      </c>
      <c r="M67" s="87"/>
      <c r="N67" s="87"/>
      <c r="O67" s="87"/>
      <c r="P67" s="87"/>
      <c r="Q67" s="87"/>
      <c r="R67" s="87"/>
    </row>
    <row r="68" spans="1:18">
      <c r="A68" s="85"/>
      <c r="B68" s="85" t="s">
        <v>197</v>
      </c>
      <c r="C68" s="88" t="s">
        <v>397</v>
      </c>
      <c r="D68" s="87"/>
      <c r="E68" s="87"/>
      <c r="F68" s="87"/>
      <c r="G68" s="87"/>
      <c r="H68" s="87"/>
      <c r="I68" s="87"/>
      <c r="J68" s="85"/>
      <c r="K68" s="85" t="s">
        <v>197</v>
      </c>
      <c r="L68" s="88" t="s">
        <v>398</v>
      </c>
      <c r="M68" s="87"/>
      <c r="N68" s="87"/>
      <c r="O68" s="87"/>
      <c r="P68" s="87"/>
      <c r="Q68" s="87"/>
      <c r="R68" s="87"/>
    </row>
    <row r="69" spans="1:18">
      <c r="A69" s="85"/>
      <c r="B69" s="85" t="s">
        <v>199</v>
      </c>
      <c r="C69" s="88" t="s">
        <v>399</v>
      </c>
      <c r="D69" s="87"/>
      <c r="E69" s="87"/>
      <c r="F69" s="87"/>
      <c r="G69" s="87"/>
      <c r="H69" s="87"/>
      <c r="I69" s="87"/>
      <c r="J69" s="85"/>
      <c r="K69" s="85" t="s">
        <v>199</v>
      </c>
      <c r="L69" s="88" t="s">
        <v>400</v>
      </c>
      <c r="M69" s="87"/>
      <c r="N69" s="87"/>
      <c r="O69" s="87"/>
      <c r="P69" s="87"/>
      <c r="Q69" s="87"/>
      <c r="R69" s="87"/>
    </row>
    <row r="70" spans="1:18">
      <c r="A70" s="84" t="s">
        <v>401</v>
      </c>
      <c r="B70" s="84" t="s">
        <v>289</v>
      </c>
      <c r="C70" s="86" t="s">
        <v>402</v>
      </c>
      <c r="D70" s="87"/>
      <c r="E70" s="87"/>
      <c r="F70" s="87"/>
      <c r="G70" s="87"/>
      <c r="H70" s="87"/>
      <c r="I70" s="87"/>
      <c r="J70" s="85"/>
      <c r="K70" s="85" t="s">
        <v>201</v>
      </c>
      <c r="L70" s="88" t="s">
        <v>403</v>
      </c>
      <c r="M70" s="87"/>
      <c r="N70" s="87"/>
      <c r="O70" s="87"/>
      <c r="P70" s="87"/>
      <c r="Q70" s="87"/>
      <c r="R70" s="87"/>
    </row>
    <row r="71" spans="1:18">
      <c r="A71" s="85"/>
      <c r="B71" s="85" t="s">
        <v>197</v>
      </c>
      <c r="C71" s="88" t="s">
        <v>404</v>
      </c>
      <c r="D71" s="87"/>
      <c r="E71" s="87"/>
      <c r="F71" s="87"/>
      <c r="G71" s="87"/>
      <c r="H71" s="87"/>
      <c r="I71" s="87"/>
      <c r="J71" s="85"/>
      <c r="K71" s="85" t="s">
        <v>228</v>
      </c>
      <c r="L71" s="88" t="s">
        <v>326</v>
      </c>
      <c r="M71" s="87"/>
      <c r="N71" s="87"/>
      <c r="O71" s="87"/>
      <c r="P71" s="87"/>
      <c r="Q71" s="87"/>
      <c r="R71" s="87"/>
    </row>
    <row r="72" spans="1:18">
      <c r="A72" s="85"/>
      <c r="B72" s="85" t="s">
        <v>199</v>
      </c>
      <c r="C72" s="88" t="s">
        <v>405</v>
      </c>
      <c r="D72" s="87"/>
      <c r="E72" s="87"/>
      <c r="F72" s="87"/>
      <c r="G72" s="87"/>
      <c r="H72" s="87"/>
      <c r="I72" s="87"/>
      <c r="J72" s="85"/>
      <c r="K72" s="85" t="s">
        <v>203</v>
      </c>
      <c r="L72" s="88" t="s">
        <v>334</v>
      </c>
      <c r="M72" s="87"/>
      <c r="N72" s="87"/>
      <c r="O72" s="87"/>
      <c r="P72" s="87"/>
      <c r="Q72" s="87"/>
      <c r="R72" s="87"/>
    </row>
    <row r="73" spans="1:18">
      <c r="A73" s="85"/>
      <c r="B73" s="85" t="s">
        <v>201</v>
      </c>
      <c r="C73" s="88" t="s">
        <v>406</v>
      </c>
      <c r="D73" s="87"/>
      <c r="E73" s="87"/>
      <c r="F73" s="87"/>
      <c r="G73" s="87"/>
      <c r="H73" s="87"/>
      <c r="I73" s="87"/>
      <c r="J73" s="85"/>
      <c r="K73" s="85" t="s">
        <v>205</v>
      </c>
      <c r="L73" s="88" t="s">
        <v>407</v>
      </c>
      <c r="M73" s="87"/>
      <c r="N73" s="87"/>
      <c r="O73" s="87"/>
      <c r="P73" s="87"/>
      <c r="Q73" s="87"/>
      <c r="R73" s="87"/>
    </row>
    <row r="74" spans="1:18">
      <c r="A74" s="85"/>
      <c r="B74" s="85" t="s">
        <v>226</v>
      </c>
      <c r="C74" s="88" t="s">
        <v>408</v>
      </c>
      <c r="D74" s="87"/>
      <c r="E74" s="87"/>
      <c r="F74" s="87"/>
      <c r="G74" s="87"/>
      <c r="H74" s="87"/>
      <c r="I74" s="87"/>
      <c r="J74" s="85"/>
      <c r="K74" s="85" t="s">
        <v>207</v>
      </c>
      <c r="L74" s="88" t="s">
        <v>409</v>
      </c>
      <c r="M74" s="87"/>
      <c r="N74" s="87"/>
      <c r="O74" s="87"/>
      <c r="P74" s="87"/>
      <c r="Q74" s="87"/>
      <c r="R74" s="87"/>
    </row>
    <row r="75" spans="1:18">
      <c r="A75" s="84" t="s">
        <v>410</v>
      </c>
      <c r="B75" s="84" t="s">
        <v>289</v>
      </c>
      <c r="C75" s="86" t="s">
        <v>411</v>
      </c>
      <c r="D75" s="87"/>
      <c r="E75" s="87"/>
      <c r="F75" s="87"/>
      <c r="G75" s="87"/>
      <c r="H75" s="87"/>
      <c r="I75" s="87"/>
      <c r="J75" s="85"/>
      <c r="K75" s="85" t="s">
        <v>217</v>
      </c>
      <c r="L75" s="88" t="s">
        <v>328</v>
      </c>
      <c r="M75" s="87"/>
      <c r="N75" s="87"/>
      <c r="O75" s="87"/>
      <c r="P75" s="87"/>
      <c r="Q75" s="87"/>
      <c r="R75" s="87"/>
    </row>
    <row r="76" spans="1:18">
      <c r="A76" s="85"/>
      <c r="B76" s="85" t="s">
        <v>197</v>
      </c>
      <c r="C76" s="88" t="s">
        <v>412</v>
      </c>
      <c r="D76" s="87"/>
      <c r="E76" s="87"/>
      <c r="F76" s="87"/>
      <c r="G76" s="87"/>
      <c r="H76" s="87"/>
      <c r="I76" s="87"/>
      <c r="J76" s="85"/>
      <c r="K76" s="85" t="s">
        <v>413</v>
      </c>
      <c r="L76" s="88" t="s">
        <v>414</v>
      </c>
      <c r="M76" s="87"/>
      <c r="N76" s="87"/>
      <c r="O76" s="87"/>
      <c r="P76" s="87"/>
      <c r="Q76" s="87"/>
      <c r="R76" s="87"/>
    </row>
    <row r="77" spans="1:18">
      <c r="A77" s="85"/>
      <c r="B77" s="85" t="s">
        <v>199</v>
      </c>
      <c r="C77" s="88" t="s">
        <v>415</v>
      </c>
      <c r="D77" s="87"/>
      <c r="E77" s="87"/>
      <c r="F77" s="87"/>
      <c r="G77" s="87"/>
      <c r="H77" s="87"/>
      <c r="I77" s="87"/>
      <c r="J77" s="85"/>
      <c r="K77" s="85" t="s">
        <v>416</v>
      </c>
      <c r="L77" s="88" t="s">
        <v>417</v>
      </c>
      <c r="M77" s="87"/>
      <c r="N77" s="87"/>
      <c r="O77" s="87"/>
      <c r="P77" s="87"/>
      <c r="Q77" s="87"/>
      <c r="R77" s="87"/>
    </row>
    <row r="78" spans="1:18">
      <c r="A78" s="84" t="s">
        <v>418</v>
      </c>
      <c r="B78" s="84" t="s">
        <v>289</v>
      </c>
      <c r="C78" s="86" t="s">
        <v>419</v>
      </c>
      <c r="D78" s="87"/>
      <c r="E78" s="87"/>
      <c r="F78" s="87"/>
      <c r="G78" s="87"/>
      <c r="H78" s="87"/>
      <c r="I78" s="87"/>
      <c r="J78" s="85"/>
      <c r="K78" s="85" t="s">
        <v>420</v>
      </c>
      <c r="L78" s="88" t="s">
        <v>421</v>
      </c>
      <c r="M78" s="87"/>
      <c r="N78" s="87"/>
      <c r="O78" s="87"/>
      <c r="P78" s="87"/>
      <c r="Q78" s="87"/>
      <c r="R78" s="87"/>
    </row>
    <row r="79" spans="1:18">
      <c r="A79" s="85"/>
      <c r="B79" s="85" t="s">
        <v>203</v>
      </c>
      <c r="C79" s="88" t="s">
        <v>422</v>
      </c>
      <c r="D79" s="87"/>
      <c r="E79" s="87"/>
      <c r="F79" s="87"/>
      <c r="G79" s="87"/>
      <c r="H79" s="87"/>
      <c r="I79" s="87"/>
      <c r="J79" s="85"/>
      <c r="K79" s="85" t="s">
        <v>221</v>
      </c>
      <c r="L79" s="88" t="s">
        <v>423</v>
      </c>
      <c r="M79" s="87"/>
      <c r="N79" s="87"/>
      <c r="O79" s="87"/>
      <c r="P79" s="87"/>
      <c r="Q79" s="87"/>
      <c r="R79" s="87"/>
    </row>
    <row r="80" spans="1:18">
      <c r="A80" s="85"/>
      <c r="B80" s="85" t="s">
        <v>205</v>
      </c>
      <c r="C80" s="88" t="s">
        <v>424</v>
      </c>
      <c r="D80" s="87"/>
      <c r="E80" s="87"/>
      <c r="F80" s="87"/>
      <c r="G80" s="87"/>
      <c r="H80" s="87"/>
      <c r="I80" s="87"/>
      <c r="J80" s="84" t="s">
        <v>425</v>
      </c>
      <c r="K80" s="84" t="s">
        <v>289</v>
      </c>
      <c r="L80" s="86" t="s">
        <v>426</v>
      </c>
      <c r="M80" s="87"/>
      <c r="N80" s="87"/>
      <c r="O80" s="87"/>
      <c r="P80" s="87"/>
      <c r="Q80" s="87"/>
      <c r="R80" s="87"/>
    </row>
    <row r="81" spans="1:18">
      <c r="A81" s="85"/>
      <c r="B81" s="85" t="s">
        <v>207</v>
      </c>
      <c r="C81" s="88" t="s">
        <v>427</v>
      </c>
      <c r="D81" s="87"/>
      <c r="E81" s="87"/>
      <c r="F81" s="87"/>
      <c r="G81" s="87"/>
      <c r="H81" s="87"/>
      <c r="I81" s="87"/>
      <c r="J81" s="85"/>
      <c r="K81" s="85" t="s">
        <v>197</v>
      </c>
      <c r="L81" s="88" t="s">
        <v>398</v>
      </c>
      <c r="M81" s="87"/>
      <c r="N81" s="87"/>
      <c r="O81" s="87"/>
      <c r="P81" s="87"/>
      <c r="Q81" s="87"/>
      <c r="R81" s="87"/>
    </row>
    <row r="82" spans="1:18">
      <c r="A82" s="85"/>
      <c r="B82" s="85" t="s">
        <v>221</v>
      </c>
      <c r="C82" s="88" t="s">
        <v>419</v>
      </c>
      <c r="D82" s="87"/>
      <c r="E82" s="87"/>
      <c r="F82" s="87"/>
      <c r="G82" s="87"/>
      <c r="H82" s="87"/>
      <c r="I82" s="87"/>
      <c r="J82" s="85"/>
      <c r="K82" s="85" t="s">
        <v>199</v>
      </c>
      <c r="L82" s="88" t="s">
        <v>400</v>
      </c>
      <c r="M82" s="87"/>
      <c r="N82" s="87"/>
      <c r="O82" s="87"/>
      <c r="P82" s="87"/>
      <c r="Q82" s="87"/>
      <c r="R82" s="87"/>
    </row>
    <row r="83" spans="1:18">
      <c r="A83" s="89"/>
      <c r="B83" s="89"/>
      <c r="C83" s="89"/>
      <c r="D83" s="87"/>
      <c r="E83" s="87"/>
      <c r="F83" s="87"/>
      <c r="G83" s="87"/>
      <c r="H83" s="87"/>
      <c r="I83" s="87"/>
      <c r="J83" s="89"/>
      <c r="K83" s="89" t="s">
        <v>201</v>
      </c>
      <c r="L83" s="89" t="s">
        <v>403</v>
      </c>
      <c r="M83" s="87"/>
      <c r="N83" s="87"/>
      <c r="O83" s="87"/>
      <c r="P83" s="87"/>
      <c r="Q83" s="87"/>
      <c r="R83" s="87"/>
    </row>
    <row r="84" spans="1:18">
      <c r="A84" s="89"/>
      <c r="B84" s="89"/>
      <c r="C84" s="89"/>
      <c r="D84" s="87"/>
      <c r="E84" s="87"/>
      <c r="F84" s="87"/>
      <c r="G84" s="87"/>
      <c r="H84" s="87"/>
      <c r="I84" s="87"/>
      <c r="J84" s="89"/>
      <c r="K84" s="89" t="s">
        <v>228</v>
      </c>
      <c r="L84" s="89" t="s">
        <v>326</v>
      </c>
      <c r="M84" s="87"/>
      <c r="N84" s="87"/>
      <c r="O84" s="87"/>
      <c r="P84" s="87"/>
      <c r="Q84" s="87"/>
      <c r="R84" s="87"/>
    </row>
    <row r="85" spans="1:18">
      <c r="A85" s="89"/>
      <c r="B85" s="89"/>
      <c r="C85" s="89"/>
      <c r="D85" s="87"/>
      <c r="E85" s="87"/>
      <c r="F85" s="87"/>
      <c r="G85" s="87"/>
      <c r="H85" s="87"/>
      <c r="I85" s="87"/>
      <c r="J85" s="89"/>
      <c r="K85" s="89" t="s">
        <v>203</v>
      </c>
      <c r="L85" s="89" t="s">
        <v>334</v>
      </c>
      <c r="M85" s="87"/>
      <c r="N85" s="87"/>
      <c r="O85" s="87"/>
      <c r="P85" s="87"/>
      <c r="Q85" s="87"/>
      <c r="R85" s="87"/>
    </row>
    <row r="86" spans="1:18">
      <c r="A86" s="89"/>
      <c r="B86" s="89"/>
      <c r="C86" s="89"/>
      <c r="D86" s="87"/>
      <c r="E86" s="87"/>
      <c r="F86" s="87"/>
      <c r="G86" s="87"/>
      <c r="H86" s="87"/>
      <c r="I86" s="87"/>
      <c r="J86" s="89"/>
      <c r="K86" s="89" t="s">
        <v>205</v>
      </c>
      <c r="L86" s="89" t="s">
        <v>407</v>
      </c>
      <c r="M86" s="87"/>
      <c r="N86" s="87"/>
      <c r="O86" s="87"/>
      <c r="P86" s="87"/>
      <c r="Q86" s="87"/>
      <c r="R86" s="87"/>
    </row>
    <row r="87" spans="1:18">
      <c r="A87" s="89"/>
      <c r="B87" s="89"/>
      <c r="C87" s="89"/>
      <c r="D87" s="87"/>
      <c r="E87" s="87"/>
      <c r="F87" s="87"/>
      <c r="G87" s="87"/>
      <c r="H87" s="87"/>
      <c r="I87" s="87"/>
      <c r="J87" s="89"/>
      <c r="K87" s="89" t="s">
        <v>207</v>
      </c>
      <c r="L87" s="89" t="s">
        <v>409</v>
      </c>
      <c r="M87" s="87"/>
      <c r="N87" s="87"/>
      <c r="O87" s="87"/>
      <c r="P87" s="87"/>
      <c r="Q87" s="87"/>
      <c r="R87" s="87"/>
    </row>
    <row r="88" spans="1:18">
      <c r="A88" s="89"/>
      <c r="B88" s="89"/>
      <c r="C88" s="89"/>
      <c r="D88" s="87"/>
      <c r="E88" s="87"/>
      <c r="F88" s="87"/>
      <c r="G88" s="87"/>
      <c r="H88" s="87"/>
      <c r="I88" s="87"/>
      <c r="J88" s="89"/>
      <c r="K88" s="89" t="s">
        <v>209</v>
      </c>
      <c r="L88" s="89" t="s">
        <v>428</v>
      </c>
      <c r="M88" s="87"/>
      <c r="N88" s="87"/>
      <c r="O88" s="87"/>
      <c r="P88" s="87"/>
      <c r="Q88" s="87"/>
      <c r="R88" s="87"/>
    </row>
    <row r="89" spans="1:18">
      <c r="A89" s="89"/>
      <c r="B89" s="89"/>
      <c r="C89" s="89"/>
      <c r="D89" s="87"/>
      <c r="E89" s="87"/>
      <c r="F89" s="87"/>
      <c r="G89" s="87"/>
      <c r="H89" s="87"/>
      <c r="I89" s="87"/>
      <c r="J89" s="89"/>
      <c r="K89" s="89" t="s">
        <v>211</v>
      </c>
      <c r="L89" s="89" t="s">
        <v>429</v>
      </c>
      <c r="M89" s="87"/>
      <c r="N89" s="87"/>
      <c r="O89" s="87"/>
      <c r="P89" s="87"/>
      <c r="Q89" s="87"/>
      <c r="R89" s="87"/>
    </row>
    <row r="90" spans="1:18">
      <c r="A90" s="89"/>
      <c r="B90" s="89"/>
      <c r="C90" s="89"/>
      <c r="D90" s="87"/>
      <c r="E90" s="87"/>
      <c r="F90" s="87"/>
      <c r="G90" s="87"/>
      <c r="H90" s="87"/>
      <c r="I90" s="87"/>
      <c r="J90" s="89"/>
      <c r="K90" s="89" t="s">
        <v>213</v>
      </c>
      <c r="L90" s="89" t="s">
        <v>430</v>
      </c>
      <c r="M90" s="87"/>
      <c r="N90" s="87"/>
      <c r="O90" s="87"/>
      <c r="P90" s="87"/>
      <c r="Q90" s="87"/>
      <c r="R90" s="87"/>
    </row>
    <row r="91" spans="1:18">
      <c r="A91" s="89"/>
      <c r="B91" s="89"/>
      <c r="C91" s="89"/>
      <c r="D91" s="87"/>
      <c r="E91" s="87"/>
      <c r="F91" s="87"/>
      <c r="G91" s="87"/>
      <c r="H91" s="87"/>
      <c r="I91" s="87"/>
      <c r="J91" s="89"/>
      <c r="K91" s="89" t="s">
        <v>215</v>
      </c>
      <c r="L91" s="89" t="s">
        <v>431</v>
      </c>
      <c r="M91" s="87"/>
      <c r="N91" s="87"/>
      <c r="O91" s="87"/>
      <c r="P91" s="87"/>
      <c r="Q91" s="87"/>
      <c r="R91" s="87"/>
    </row>
    <row r="92" spans="1:18">
      <c r="A92" s="89"/>
      <c r="B92" s="89"/>
      <c r="C92" s="89"/>
      <c r="D92" s="87"/>
      <c r="E92" s="87"/>
      <c r="F92" s="87"/>
      <c r="G92" s="87"/>
      <c r="H92" s="87"/>
      <c r="I92" s="87"/>
      <c r="J92" s="89"/>
      <c r="K92" s="89" t="s">
        <v>217</v>
      </c>
      <c r="L92" s="89" t="s">
        <v>328</v>
      </c>
      <c r="M92" s="87"/>
      <c r="N92" s="87"/>
      <c r="O92" s="87"/>
      <c r="P92" s="87"/>
      <c r="Q92" s="87"/>
      <c r="R92" s="87"/>
    </row>
    <row r="93" spans="1:18">
      <c r="A93" s="89"/>
      <c r="B93" s="89"/>
      <c r="C93" s="89"/>
      <c r="D93" s="87"/>
      <c r="E93" s="87"/>
      <c r="F93" s="87"/>
      <c r="G93" s="87"/>
      <c r="H93" s="87"/>
      <c r="I93" s="87"/>
      <c r="J93" s="89"/>
      <c r="K93" s="89" t="s">
        <v>413</v>
      </c>
      <c r="L93" s="89" t="s">
        <v>414</v>
      </c>
      <c r="M93" s="87"/>
      <c r="N93" s="87"/>
      <c r="O93" s="87"/>
      <c r="P93" s="87"/>
      <c r="Q93" s="87"/>
      <c r="R93" s="87"/>
    </row>
    <row r="94" spans="1:18">
      <c r="A94" s="89"/>
      <c r="B94" s="89"/>
      <c r="C94" s="89"/>
      <c r="D94" s="87"/>
      <c r="E94" s="87"/>
      <c r="F94" s="87"/>
      <c r="G94" s="87"/>
      <c r="H94" s="87"/>
      <c r="I94" s="87"/>
      <c r="J94" s="89"/>
      <c r="K94" s="89" t="s">
        <v>416</v>
      </c>
      <c r="L94" s="89" t="s">
        <v>417</v>
      </c>
      <c r="M94" s="87"/>
      <c r="N94" s="87"/>
      <c r="O94" s="87"/>
      <c r="P94" s="87"/>
      <c r="Q94" s="87"/>
      <c r="R94" s="87"/>
    </row>
    <row r="95" spans="1:18">
      <c r="A95" s="89"/>
      <c r="B95" s="89"/>
      <c r="C95" s="89"/>
      <c r="D95" s="87"/>
      <c r="E95" s="87"/>
      <c r="F95" s="87"/>
      <c r="G95" s="87"/>
      <c r="H95" s="87"/>
      <c r="I95" s="87"/>
      <c r="J95" s="89"/>
      <c r="K95" s="89" t="s">
        <v>420</v>
      </c>
      <c r="L95" s="89" t="s">
        <v>421</v>
      </c>
      <c r="M95" s="87"/>
      <c r="N95" s="87"/>
      <c r="O95" s="87"/>
      <c r="P95" s="87"/>
      <c r="Q95" s="87"/>
      <c r="R95" s="87"/>
    </row>
    <row r="96" spans="1:18">
      <c r="A96" s="89"/>
      <c r="B96" s="89"/>
      <c r="C96" s="89"/>
      <c r="D96" s="87"/>
      <c r="E96" s="87"/>
      <c r="F96" s="87"/>
      <c r="G96" s="87"/>
      <c r="H96" s="87"/>
      <c r="I96" s="87"/>
      <c r="J96" s="89"/>
      <c r="K96" s="89" t="s">
        <v>221</v>
      </c>
      <c r="L96" s="89" t="s">
        <v>336</v>
      </c>
      <c r="M96" s="87"/>
      <c r="N96" s="87"/>
      <c r="O96" s="87"/>
      <c r="P96" s="87"/>
      <c r="Q96" s="87"/>
      <c r="R96" s="87"/>
    </row>
    <row r="97" spans="1:18">
      <c r="A97" s="89"/>
      <c r="B97" s="89"/>
      <c r="C97" s="89"/>
      <c r="D97" s="87"/>
      <c r="E97" s="87"/>
      <c r="F97" s="87"/>
      <c r="G97" s="87"/>
      <c r="H97" s="87"/>
      <c r="I97" s="87"/>
      <c r="J97" s="91" t="s">
        <v>432</v>
      </c>
      <c r="K97" s="91" t="s">
        <v>289</v>
      </c>
      <c r="L97" s="91" t="s">
        <v>433</v>
      </c>
      <c r="M97" s="87"/>
      <c r="N97" s="87"/>
      <c r="O97" s="87"/>
      <c r="P97" s="87"/>
      <c r="Q97" s="87"/>
      <c r="R97" s="87"/>
    </row>
    <row r="98" spans="1:18">
      <c r="A98" s="89"/>
      <c r="B98" s="89"/>
      <c r="C98" s="89"/>
      <c r="D98" s="87"/>
      <c r="E98" s="87"/>
      <c r="F98" s="87"/>
      <c r="G98" s="87"/>
      <c r="H98" s="87"/>
      <c r="I98" s="87"/>
      <c r="J98" s="89"/>
      <c r="K98" s="89" t="s">
        <v>197</v>
      </c>
      <c r="L98" s="89" t="s">
        <v>434</v>
      </c>
      <c r="M98" s="87"/>
      <c r="N98" s="87"/>
      <c r="O98" s="87"/>
      <c r="P98" s="87"/>
      <c r="Q98" s="87"/>
      <c r="R98" s="87"/>
    </row>
    <row r="99" spans="1:18">
      <c r="A99" s="89"/>
      <c r="B99" s="89"/>
      <c r="C99" s="89"/>
      <c r="D99" s="87"/>
      <c r="E99" s="87"/>
      <c r="F99" s="87"/>
      <c r="G99" s="87"/>
      <c r="H99" s="87"/>
      <c r="I99" s="87"/>
      <c r="J99" s="89"/>
      <c r="K99" s="89" t="s">
        <v>221</v>
      </c>
      <c r="L99" s="89" t="s">
        <v>361</v>
      </c>
      <c r="M99" s="87"/>
      <c r="N99" s="87"/>
      <c r="O99" s="87"/>
      <c r="P99" s="87"/>
      <c r="Q99" s="87"/>
      <c r="R99" s="87"/>
    </row>
    <row r="100" spans="1:18">
      <c r="A100" s="89"/>
      <c r="B100" s="89"/>
      <c r="C100" s="89"/>
      <c r="D100" s="87"/>
      <c r="E100" s="87"/>
      <c r="F100" s="87"/>
      <c r="G100" s="87"/>
      <c r="H100" s="87"/>
      <c r="I100" s="87"/>
      <c r="J100" s="91" t="s">
        <v>435</v>
      </c>
      <c r="K100" s="91" t="s">
        <v>289</v>
      </c>
      <c r="L100" s="91" t="s">
        <v>356</v>
      </c>
      <c r="M100" s="87"/>
      <c r="N100" s="87"/>
      <c r="O100" s="87"/>
      <c r="P100" s="87"/>
      <c r="Q100" s="87"/>
      <c r="R100" s="87"/>
    </row>
    <row r="101" spans="1:18">
      <c r="A101" s="89"/>
      <c r="B101" s="89"/>
      <c r="C101" s="89"/>
      <c r="D101" s="87"/>
      <c r="E101" s="87"/>
      <c r="F101" s="87"/>
      <c r="G101" s="87"/>
      <c r="H101" s="87"/>
      <c r="I101" s="87"/>
      <c r="J101" s="89"/>
      <c r="K101" s="89" t="s">
        <v>197</v>
      </c>
      <c r="L101" s="89" t="s">
        <v>434</v>
      </c>
      <c r="M101" s="87"/>
      <c r="N101" s="87"/>
      <c r="O101" s="87"/>
      <c r="P101" s="87"/>
      <c r="Q101" s="87"/>
      <c r="R101" s="87"/>
    </row>
    <row r="102" spans="1:18">
      <c r="A102" s="89"/>
      <c r="B102" s="89"/>
      <c r="C102" s="89"/>
      <c r="D102" s="87"/>
      <c r="E102" s="87"/>
      <c r="F102" s="87"/>
      <c r="G102" s="87"/>
      <c r="H102" s="87"/>
      <c r="I102" s="87"/>
      <c r="J102" s="89"/>
      <c r="K102" s="89" t="s">
        <v>201</v>
      </c>
      <c r="L102" s="89" t="s">
        <v>436</v>
      </c>
      <c r="M102" s="87"/>
      <c r="N102" s="87"/>
      <c r="O102" s="87"/>
      <c r="P102" s="87"/>
      <c r="Q102" s="87"/>
      <c r="R102" s="87"/>
    </row>
    <row r="103" spans="1:18">
      <c r="A103" s="89"/>
      <c r="B103" s="89"/>
      <c r="C103" s="89"/>
      <c r="D103" s="87"/>
      <c r="E103" s="87"/>
      <c r="F103" s="87"/>
      <c r="G103" s="87"/>
      <c r="H103" s="87"/>
      <c r="I103" s="87"/>
      <c r="J103" s="89"/>
      <c r="K103" s="89" t="s">
        <v>226</v>
      </c>
      <c r="L103" s="89" t="s">
        <v>357</v>
      </c>
      <c r="M103" s="87"/>
      <c r="N103" s="87"/>
      <c r="O103" s="87"/>
      <c r="P103" s="87"/>
      <c r="Q103" s="87"/>
      <c r="R103" s="87"/>
    </row>
    <row r="104" spans="1:18">
      <c r="A104" s="89"/>
      <c r="B104" s="89"/>
      <c r="C104" s="89"/>
      <c r="D104" s="87"/>
      <c r="E104" s="87"/>
      <c r="F104" s="87"/>
      <c r="G104" s="87"/>
      <c r="H104" s="87"/>
      <c r="I104" s="87"/>
      <c r="J104" s="89"/>
      <c r="K104" s="89" t="s">
        <v>228</v>
      </c>
      <c r="L104" s="89" t="s">
        <v>359</v>
      </c>
      <c r="M104" s="87"/>
      <c r="N104" s="87"/>
      <c r="O104" s="87"/>
      <c r="P104" s="87"/>
      <c r="Q104" s="87"/>
      <c r="R104" s="87"/>
    </row>
    <row r="105" spans="1:18">
      <c r="A105" s="89"/>
      <c r="B105" s="89"/>
      <c r="C105" s="89"/>
      <c r="D105" s="87"/>
      <c r="E105" s="87"/>
      <c r="F105" s="87"/>
      <c r="G105" s="87"/>
      <c r="H105" s="87"/>
      <c r="I105" s="87"/>
      <c r="J105" s="89"/>
      <c r="K105" s="89" t="s">
        <v>221</v>
      </c>
      <c r="L105" s="89" t="s">
        <v>361</v>
      </c>
      <c r="M105" s="87"/>
      <c r="N105" s="87"/>
      <c r="O105" s="87"/>
      <c r="P105" s="87"/>
      <c r="Q105" s="87"/>
      <c r="R105" s="87"/>
    </row>
    <row r="106" spans="1:18">
      <c r="A106" s="89"/>
      <c r="B106" s="89"/>
      <c r="C106" s="89"/>
      <c r="D106" s="87"/>
      <c r="E106" s="87"/>
      <c r="F106" s="87"/>
      <c r="G106" s="87"/>
      <c r="H106" s="87"/>
      <c r="I106" s="87"/>
      <c r="J106" s="91" t="s">
        <v>437</v>
      </c>
      <c r="K106" s="91" t="s">
        <v>289</v>
      </c>
      <c r="L106" s="91" t="s">
        <v>381</v>
      </c>
      <c r="M106" s="87"/>
      <c r="N106" s="87"/>
      <c r="O106" s="87"/>
      <c r="P106" s="87"/>
      <c r="Q106" s="87"/>
      <c r="R106" s="87"/>
    </row>
    <row r="107" spans="1:18">
      <c r="A107" s="89"/>
      <c r="B107" s="89"/>
      <c r="C107" s="89"/>
      <c r="D107" s="87"/>
      <c r="E107" s="87"/>
      <c r="F107" s="87"/>
      <c r="G107" s="87"/>
      <c r="H107" s="87"/>
      <c r="I107" s="87"/>
      <c r="J107" s="89"/>
      <c r="K107" s="89" t="s">
        <v>199</v>
      </c>
      <c r="L107" s="89" t="s">
        <v>383</v>
      </c>
      <c r="M107" s="87"/>
      <c r="N107" s="87"/>
      <c r="O107" s="87"/>
      <c r="P107" s="87"/>
      <c r="Q107" s="87"/>
      <c r="R107" s="87"/>
    </row>
    <row r="108" spans="1:18">
      <c r="A108" s="89"/>
      <c r="B108" s="89"/>
      <c r="C108" s="89"/>
      <c r="D108" s="87"/>
      <c r="E108" s="87"/>
      <c r="F108" s="87"/>
      <c r="G108" s="87"/>
      <c r="H108" s="87"/>
      <c r="I108" s="87"/>
      <c r="J108" s="89"/>
      <c r="K108" s="89" t="s">
        <v>201</v>
      </c>
      <c r="L108" s="89" t="s">
        <v>384</v>
      </c>
      <c r="M108" s="87"/>
      <c r="N108" s="87"/>
      <c r="O108" s="87"/>
      <c r="P108" s="87"/>
      <c r="Q108" s="87"/>
      <c r="R108" s="87"/>
    </row>
    <row r="109" spans="1:18">
      <c r="A109" s="89"/>
      <c r="B109" s="89"/>
      <c r="C109" s="89"/>
      <c r="D109" s="87"/>
      <c r="E109" s="87"/>
      <c r="F109" s="87"/>
      <c r="G109" s="87"/>
      <c r="H109" s="87"/>
      <c r="I109" s="87"/>
      <c r="J109" s="91" t="s">
        <v>438</v>
      </c>
      <c r="K109" s="91" t="s">
        <v>289</v>
      </c>
      <c r="L109" s="91" t="s">
        <v>419</v>
      </c>
      <c r="M109" s="87"/>
      <c r="N109" s="87"/>
      <c r="O109" s="87"/>
      <c r="P109" s="87"/>
      <c r="Q109" s="87"/>
      <c r="R109" s="87"/>
    </row>
    <row r="110" spans="1:18">
      <c r="A110" s="89"/>
      <c r="B110" s="89"/>
      <c r="C110" s="89"/>
      <c r="D110" s="87"/>
      <c r="E110" s="87"/>
      <c r="F110" s="87"/>
      <c r="G110" s="87"/>
      <c r="H110" s="87"/>
      <c r="I110" s="87"/>
      <c r="J110" s="89"/>
      <c r="K110" s="89" t="s">
        <v>203</v>
      </c>
      <c r="L110" s="89" t="s">
        <v>422</v>
      </c>
      <c r="M110" s="87"/>
      <c r="N110" s="87"/>
      <c r="O110" s="87"/>
      <c r="P110" s="87"/>
      <c r="Q110" s="87"/>
      <c r="R110" s="87"/>
    </row>
    <row r="111" spans="1:18">
      <c r="A111" s="89"/>
      <c r="B111" s="89"/>
      <c r="C111" s="89"/>
      <c r="D111" s="87"/>
      <c r="E111" s="87"/>
      <c r="F111" s="87"/>
      <c r="G111" s="87"/>
      <c r="H111" s="87"/>
      <c r="I111" s="87"/>
      <c r="J111" s="89"/>
      <c r="K111" s="89" t="s">
        <v>205</v>
      </c>
      <c r="L111" s="89" t="s">
        <v>424</v>
      </c>
      <c r="M111" s="87"/>
      <c r="N111" s="87"/>
      <c r="O111" s="87"/>
      <c r="P111" s="87"/>
      <c r="Q111" s="87"/>
      <c r="R111" s="87"/>
    </row>
    <row r="112" spans="1:18">
      <c r="A112" s="89"/>
      <c r="B112" s="89"/>
      <c r="C112" s="89"/>
      <c r="D112" s="87"/>
      <c r="E112" s="87"/>
      <c r="F112" s="87"/>
      <c r="G112" s="87"/>
      <c r="H112" s="87"/>
      <c r="I112" s="87"/>
      <c r="J112" s="89"/>
      <c r="K112" s="89" t="s">
        <v>207</v>
      </c>
      <c r="L112" s="89" t="s">
        <v>427</v>
      </c>
      <c r="M112" s="87"/>
      <c r="N112" s="87"/>
      <c r="O112" s="87"/>
      <c r="P112" s="87"/>
      <c r="Q112" s="87"/>
      <c r="R112" s="87"/>
    </row>
    <row r="113" spans="1:18">
      <c r="A113" s="89"/>
      <c r="B113" s="89"/>
      <c r="C113" s="89"/>
      <c r="D113" s="87"/>
      <c r="E113" s="87"/>
      <c r="F113" s="87"/>
      <c r="G113" s="87"/>
      <c r="H113" s="87"/>
      <c r="I113" s="87"/>
      <c r="J113" s="89"/>
      <c r="K113" s="89" t="s">
        <v>221</v>
      </c>
      <c r="L113" s="89" t="s">
        <v>419</v>
      </c>
      <c r="M113" s="87"/>
      <c r="N113" s="87"/>
      <c r="O113" s="87"/>
      <c r="P113" s="87"/>
      <c r="Q113" s="87"/>
      <c r="R113" s="87"/>
    </row>
    <row r="114" spans="1:18">
      <c r="A114" s="90" t="s">
        <v>40</v>
      </c>
      <c r="B114" s="90"/>
      <c r="C114" s="90"/>
      <c r="D114" s="18"/>
      <c r="E114" s="18"/>
      <c r="F114" s="18"/>
      <c r="G114" s="18"/>
      <c r="H114" s="18"/>
      <c r="I114" s="18"/>
      <c r="J114" s="90" t="s">
        <v>40</v>
      </c>
      <c r="K114" s="90"/>
      <c r="L114" s="90"/>
      <c r="M114" s="18">
        <v>1318</v>
      </c>
      <c r="N114" s="18">
        <v>1318</v>
      </c>
      <c r="O114" s="18"/>
      <c r="P114" s="18"/>
      <c r="Q114" s="18"/>
      <c r="R114" s="18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7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1" sqref="H11"/>
    </sheetView>
  </sheetViews>
  <sheetFormatPr defaultColWidth="9" defaultRowHeight="13.5" outlineLevelCol="7"/>
  <cols>
    <col min="1" max="1" width="31.375" style="63" customWidth="1"/>
    <col min="2" max="2" width="21.25" style="63" customWidth="1"/>
    <col min="3" max="3" width="21.375" style="63" customWidth="1"/>
    <col min="4" max="4" width="24.875" style="63" customWidth="1"/>
    <col min="5" max="5" width="23.5" style="63" customWidth="1"/>
    <col min="6" max="8" width="11.625" style="63" customWidth="1"/>
    <col min="9" max="16384" width="9" style="63"/>
  </cols>
  <sheetData>
    <row r="1" spans="1:1">
      <c r="A1" s="63" t="s">
        <v>439</v>
      </c>
    </row>
    <row r="2" ht="39.95" customHeight="1" spans="1:8">
      <c r="A2" s="3" t="s">
        <v>440</v>
      </c>
      <c r="B2" s="3"/>
      <c r="C2" s="3"/>
      <c r="D2" s="3"/>
      <c r="E2" s="3"/>
      <c r="F2" s="64"/>
      <c r="G2" s="64"/>
      <c r="H2" s="64"/>
    </row>
    <row r="3" s="62" customFormat="1" ht="28.5" customHeight="1" spans="1:5">
      <c r="A3" s="65" t="s">
        <v>441</v>
      </c>
      <c r="B3" s="65"/>
      <c r="C3" s="65"/>
      <c r="D3" s="65"/>
      <c r="E3" s="66" t="s">
        <v>43</v>
      </c>
    </row>
    <row r="4" ht="30" customHeight="1" spans="1:5">
      <c r="A4" s="67" t="s">
        <v>442</v>
      </c>
      <c r="B4" s="67" t="s">
        <v>443</v>
      </c>
      <c r="C4" s="67" t="s">
        <v>444</v>
      </c>
      <c r="D4" s="68" t="s">
        <v>445</v>
      </c>
      <c r="E4" s="68"/>
    </row>
    <row r="5" ht="30" customHeight="1" spans="1:5">
      <c r="A5" s="69"/>
      <c r="B5" s="69"/>
      <c r="C5" s="69"/>
      <c r="D5" s="70" t="s">
        <v>446</v>
      </c>
      <c r="E5" s="70" t="s">
        <v>447</v>
      </c>
    </row>
    <row r="6" ht="30" customHeight="1" spans="1:5">
      <c r="A6" s="71" t="s">
        <v>104</v>
      </c>
      <c r="B6" s="72">
        <v>27</v>
      </c>
      <c r="C6" s="72">
        <v>27</v>
      </c>
      <c r="D6" s="73">
        <v>0</v>
      </c>
      <c r="E6" s="74">
        <v>0</v>
      </c>
    </row>
    <row r="7" ht="30" customHeight="1" spans="1:5">
      <c r="A7" s="73" t="s">
        <v>448</v>
      </c>
      <c r="B7" s="73"/>
      <c r="C7" s="73"/>
      <c r="D7" s="73"/>
      <c r="E7" s="75"/>
    </row>
    <row r="8" ht="30" customHeight="1" spans="1:5">
      <c r="A8" s="73" t="s">
        <v>449</v>
      </c>
      <c r="B8" s="73">
        <v>15</v>
      </c>
      <c r="C8" s="73">
        <v>15</v>
      </c>
      <c r="D8" s="73">
        <v>0</v>
      </c>
      <c r="E8" s="75">
        <v>0</v>
      </c>
    </row>
    <row r="9" ht="30" customHeight="1" spans="1:5">
      <c r="A9" s="73" t="s">
        <v>450</v>
      </c>
      <c r="B9" s="73">
        <v>12</v>
      </c>
      <c r="C9" s="73">
        <v>12</v>
      </c>
      <c r="D9" s="73">
        <v>0</v>
      </c>
      <c r="E9" s="75">
        <v>0</v>
      </c>
    </row>
    <row r="10" ht="30" customHeight="1" spans="1:5">
      <c r="A10" s="73" t="s">
        <v>451</v>
      </c>
      <c r="B10" s="73"/>
      <c r="C10" s="73"/>
      <c r="D10" s="73"/>
      <c r="E10" s="75"/>
    </row>
    <row r="11" ht="30" customHeight="1" spans="1:5">
      <c r="A11" s="73" t="s">
        <v>452</v>
      </c>
      <c r="B11" s="73">
        <v>12</v>
      </c>
      <c r="C11" s="73">
        <v>12</v>
      </c>
      <c r="D11" s="73">
        <v>0</v>
      </c>
      <c r="E11" s="75">
        <v>0</v>
      </c>
    </row>
    <row r="12" ht="132" customHeight="1" spans="1:5">
      <c r="A12" s="76" t="s">
        <v>453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2020-01-05T09:11:16Z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