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部门基本支出预算表04!$A$1:$W$36</definedName>
    <definedName name="_xlnm._FilterDatabase" localSheetId="7" hidden="1">'部门项目支出预算表05-1'!$A$1:$W$24</definedName>
    <definedName name="_xlnm._FilterDatabase" localSheetId="8" hidden="1">'部门项目支出绩效目标表05-2'!$A$2:$J$19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<sst xmlns="http://schemas.openxmlformats.org/spreadsheetml/2006/main" count="687" uniqueCount="343">
  <si>
    <t>预算01-1表</t>
  </si>
  <si>
    <t>2025年财务收支预算总表</t>
  </si>
  <si>
    <t>单位名称：中共新平彝族傣族自治县委员会办公室(本级)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</si>
  <si>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</si>
  <si>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</si>
  <si>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</si>
  <si>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</si>
  <si>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</si>
  <si>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</si>
  <si>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</si>
  <si>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</si>
  <si>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</si>
  <si>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</si>
  <si>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</si>
  <si>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</si>
  <si>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</si>
  <si>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</si>
  <si>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</si>
  <si>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</si>
  <si>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</si>
  <si>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</si>
  <si>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</si>
  <si>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</si>
  <si>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</si>
  <si>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</si>
  <si>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</si>
  <si>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</si>
  <si>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</si>
  <si>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</si>
  <si>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</si>
  <si>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</si>
  <si>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</si>
  <si>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</si>
  <si>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</si>
  <si>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</si>
  <si>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</si>
  <si>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</si>
  <si>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</si>
  <si>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</si>
  <si>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</si>
  <si>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</si>
  <si>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</si>
  <si>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</si>
  <si>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</si>
  <si>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</si>
  <si>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</si>
  <si>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</si>
  <si>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</si>
  <si>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</si>
  <si>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</si>
  <si>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301001</t>
  </si>
  <si>
    <t>中共新平彝族傣族自治县委员会办公室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</si>
  <si>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</si>
  <si>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</si>
  <si>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</si>
  <si>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</si>
  <si>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</si>
  <si>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</si>
  <si>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</si>
  <si>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</si>
  <si>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</si>
  <si>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</si>
  <si>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</si>
  <si>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</si>
  <si>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</si>
  <si>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</si>
  <si>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</si>
  <si>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</si>
  <si>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</si>
  <si>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</si>
  <si>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</si>
  <si>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</si>
  <si>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</si>
  <si>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</si>
  <si>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</si>
  <si>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</si>
  <si>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</si>
  <si>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</si>
  <si>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</si>
  <si>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</si>
  <si>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</si>
  <si>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</si>
  <si>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</si>
  <si>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</si>
  <si>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</si>
  <si>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</si>
  <si>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</si>
  <si>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</si>
  <si>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</si>
  <si>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</si>
  <si>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</si>
  <si>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</si>
  <si>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</si>
  <si>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</si>
  <si>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</si>
  <si>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</si>
  <si>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</si>
  <si>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</si>
  <si>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</si>
  <si>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</si>
  <si>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</si>
  <si>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</si>
  <si>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</si>
  <si>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</si>
  <si>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</si>
  <si>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</si>
  <si>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</si>
  <si>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</si>
  <si>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</si>
  <si>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</si>
  <si>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</si>
  <si>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</si>
  <si>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</si>
  <si>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</si>
  <si>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</si>
  <si>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</si>
  <si>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</si>
  <si>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</si>
  <si>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</si>
  <si>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</si>
  <si>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</si>
  <si>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</si>
  <si>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</si>
  <si>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</si>
  <si>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</si>
  <si>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一般公共服务支出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</si>
  <si>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</si>
  <si>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</si>
  <si>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</si>
  <si>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</si>
  <si>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</si>
  <si>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</si>
  <si>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</si>
  <si>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</si>
  <si>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</si>
  <si>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</si>
  <si>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</si>
  <si>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</si>
  <si>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</si>
  <si>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</si>
  <si>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</si>
  <si>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</si>
  <si>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</si>
  <si>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</si>
  <si>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</si>
  <si>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</si>
  <si>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</si>
  <si>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</si>
  <si>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</si>
  <si>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</si>
  <si>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</si>
  <si>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</si>
  <si>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530427210000000014745</t>
  </si>
  <si>
    <t>一般公用经费</t>
  </si>
  <si>
    <t>邮电费</t>
  </si>
  <si>
    <t>530427241100002135279</t>
  </si>
  <si>
    <t>办公费</t>
  </si>
  <si>
    <t>福利费</t>
  </si>
  <si>
    <t>530427210000000016907</t>
  </si>
  <si>
    <t>行政人员工资支出</t>
  </si>
  <si>
    <t>基本工资</t>
  </si>
  <si>
    <t>津贴补贴</t>
  </si>
  <si>
    <t>530427210000000016908</t>
  </si>
  <si>
    <t>事业人员工资支出</t>
  </si>
  <si>
    <t>绩效工资</t>
  </si>
  <si>
    <t>530427210000000016909</t>
  </si>
  <si>
    <t>社会保障缴费</t>
  </si>
  <si>
    <t>职工基本医疗保险缴费</t>
  </si>
  <si>
    <t>530427210000000016910</t>
  </si>
  <si>
    <t>530427210000000016913</t>
  </si>
  <si>
    <t>公车购置及运维费</t>
  </si>
  <si>
    <t>公务用车运行维护费</t>
  </si>
  <si>
    <t>530427210000000016914</t>
  </si>
  <si>
    <t>行政人员公务交通补贴</t>
  </si>
  <si>
    <t>其他交通费用</t>
  </si>
  <si>
    <t>530427210000000016915</t>
  </si>
  <si>
    <t>工会经费</t>
  </si>
  <si>
    <t>530427231100001237296</t>
  </si>
  <si>
    <t>530427231100001407395</t>
  </si>
  <si>
    <t>奖励性绩效工资(地方)</t>
  </si>
  <si>
    <t>530427231100001407396</t>
  </si>
  <si>
    <t>公务员基础绩效奖</t>
  </si>
  <si>
    <t>奖金</t>
  </si>
  <si>
    <t>530427231100001420450</t>
  </si>
  <si>
    <t>退休干部公用经费</t>
  </si>
  <si>
    <t>530427241100002124691</t>
  </si>
  <si>
    <t>社会保障缴费资金</t>
  </si>
  <si>
    <t>其他社会保障缴费</t>
  </si>
  <si>
    <t>机关事业单位基本养老保险缴费</t>
  </si>
  <si>
    <t>公务员医疗补助缴费</t>
  </si>
  <si>
    <t>530427241100002124810</t>
  </si>
  <si>
    <t>机要密码干部值班补贴资金</t>
  </si>
  <si>
    <t>其他对个人和家庭的补助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</si>
  <si>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</si>
  <si>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</si>
  <si>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</si>
  <si>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</si>
  <si>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</si>
  <si>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</si>
  <si>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311 专项业务类</t>
  </si>
  <si>
    <t>530427231100001135749</t>
  </si>
  <si>
    <t>督查调研及专项业务工作经费</t>
  </si>
  <si>
    <t>印刷费</t>
  </si>
  <si>
    <t>水费</t>
  </si>
  <si>
    <t>电费</t>
  </si>
  <si>
    <t>差旅费</t>
  </si>
  <si>
    <t>委托业务费</t>
  </si>
  <si>
    <t>会议费</t>
  </si>
  <si>
    <t>530427231100001135820</t>
  </si>
  <si>
    <t>特定项目经费</t>
  </si>
  <si>
    <t>培训费</t>
  </si>
  <si>
    <t>办公设备购置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</si>
  <si>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</si>
  <si>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</si>
  <si>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</si>
  <si>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</si>
  <si>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</si>
  <si>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</si>
  <si>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</si>
  <si>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</si>
  <si>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</si>
  <si>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</si>
  <si>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</si>
  <si>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</si>
  <si>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是保障2025年在职党总支部、退休党支部“三会一课”、主题党日等党建活动开展；二是解决现行财政体制安排人均办公费、车均运行维护费不足带来的经费缺口问题，确保县委办公室2025年高水平统筹协调，高效率办文理事，高质量建言献策，高效能督查考核，高标准服务保障目标任务完成。</t>
  </si>
  <si>
    <t>产出指标</t>
  </si>
  <si>
    <t>数量指标</t>
  </si>
  <si>
    <t>党支部个数</t>
  </si>
  <si>
    <t>=</t>
  </si>
  <si>
    <t>个</t>
  </si>
  <si>
    <t>定量指标</t>
  </si>
  <si>
    <t>县委办公室机关党支部、退休党支部。</t>
  </si>
  <si>
    <t>差旅费报销人次</t>
  </si>
  <si>
    <t>&gt;=</t>
  </si>
  <si>
    <t>965</t>
  </si>
  <si>
    <t>天/次</t>
  </si>
  <si>
    <t>项目资金报销差旅费总人次。</t>
  </si>
  <si>
    <t>保障公务用车运转数</t>
  </si>
  <si>
    <t>辆</t>
  </si>
  <si>
    <t>县委办公室公车数量。</t>
  </si>
  <si>
    <t>交纳法律顾问费单位数</t>
  </si>
  <si>
    <t>22</t>
  </si>
  <si>
    <t>家</t>
  </si>
  <si>
    <t>开支法律顾问费协议中保障咨询单位数量。</t>
  </si>
  <si>
    <t>调研基层解决经费困难村委会个数</t>
  </si>
  <si>
    <t>工作经费补助村委会个数。</t>
  </si>
  <si>
    <t>用电量</t>
  </si>
  <si>
    <t>&lt;=</t>
  </si>
  <si>
    <t>94200</t>
  </si>
  <si>
    <t>千瓦时</t>
  </si>
  <si>
    <t>项目资金支出总的用电量。</t>
  </si>
  <si>
    <t>用水量</t>
  </si>
  <si>
    <t>1000</t>
  </si>
  <si>
    <t>吨</t>
  </si>
  <si>
    <t>项目资金支出总的用水量。</t>
  </si>
  <si>
    <t>时效指标</t>
  </si>
  <si>
    <t>项目开展时间</t>
  </si>
  <si>
    <t>12</t>
  </si>
  <si>
    <t>月</t>
  </si>
  <si>
    <t>反映项目开展时间。</t>
  </si>
  <si>
    <t>效益指标</t>
  </si>
  <si>
    <t>社会效益</t>
  </si>
  <si>
    <t>保障县委业务工作情况</t>
  </si>
  <si>
    <t>保障</t>
  </si>
  <si>
    <t>%</t>
  </si>
  <si>
    <t>定性指标</t>
  </si>
  <si>
    <t>项目资金到位情况。</t>
  </si>
  <si>
    <t>可持续影响</t>
  </si>
  <si>
    <t>基层党建质量</t>
  </si>
  <si>
    <t>提升</t>
  </si>
  <si>
    <t>反映县委基层党建质量比上年是否提升情况。</t>
  </si>
  <si>
    <t>满意度指标</t>
  </si>
  <si>
    <t>服务对象满意度</t>
  </si>
  <si>
    <t>外来办事人员满意度</t>
  </si>
  <si>
    <t>90</t>
  </si>
  <si>
    <t>反映2025年外来办事人员满意度调查情况。</t>
  </si>
  <si>
    <t xml:space="preserve">    备注：涉密项目不公开</t>
  </si>
  <si>
    <t>预算06表</t>
  </si>
  <si>
    <t>2025年部门政府性基金预算支出预算表</t>
  </si>
  <si>
    <t>政府性基金预算支出</t>
  </si>
  <si>
    <t xml:space="preserve">    备注：本单位无此事项。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</si>
  <si>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</si>
  <si>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</si>
  <si>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</si>
  <si>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</si>
  <si>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</si>
  <si>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</si>
  <si>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</si>
  <si>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</si>
  <si>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</si>
  <si>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</si>
  <si>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</si>
  <si>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</si>
  <si>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资料印刷</t>
  </si>
  <si>
    <t>张</t>
  </si>
  <si>
    <t>打印复印一台机</t>
  </si>
  <si>
    <t>台</t>
  </si>
  <si>
    <t>扫描仪</t>
  </si>
  <si>
    <t>打印机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</si>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</sst>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.75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30" applyNumberFormat="0" applyAlignment="0" applyProtection="0">
      <alignment vertical="center"/>
    </xf>
    <xf numFmtId="0" fontId="35" fillId="4" borderId="31" applyNumberFormat="0" applyAlignment="0" applyProtection="0">
      <alignment vertical="center"/>
    </xf>
    <xf numFmtId="0" fontId="36" fillId="4" borderId="30" applyNumberFormat="0" applyAlignment="0" applyProtection="0">
      <alignment vertical="center"/>
    </xf>
    <xf numFmtId="0" fontId="37" fillId="5" borderId="32" applyNumberFormat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9" fillId="0" borderId="5">
      <alignment horizontal="right" vertical="center"/>
    </xf>
    <xf numFmtId="177" fontId="9" fillId="0" borderId="5">
      <alignment horizontal="right" vertical="center"/>
    </xf>
    <xf numFmtId="178" fontId="9" fillId="0" borderId="5">
      <alignment horizontal="right" vertical="center"/>
    </xf>
    <xf numFmtId="179" fontId="9" fillId="0" borderId="5">
      <alignment horizontal="right" vertical="center"/>
    </xf>
    <xf numFmtId="179" fontId="9" fillId="0" borderId="5">
      <alignment horizontal="right" vertical="center"/>
    </xf>
    <xf numFmtId="10" fontId="9" fillId="0" borderId="5">
      <alignment horizontal="right" vertical="center"/>
    </xf>
    <xf numFmtId="49" fontId="9" fillId="0" borderId="5">
      <alignment horizontal="left" vertical="center" wrapText="1"/>
    </xf>
    <xf numFmtId="180" fontId="9" fillId="0" borderId="5">
      <alignment horizontal="right" vertical="center"/>
    </xf>
    <xf numFmtId="0" fontId="9" fillId="0" borderId="0">
      <alignment vertical="top"/>
      <protection locked="0"/>
    </xf>
    <xf numFmtId="0" fontId="5" fillId="0" borderId="0"/>
  </cellStyleXfs>
  <cellXfs count="26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57" applyFont="1" applyFill="1" applyBorder="1" applyAlignment="1" applyProtection="1">
      <alignment horizontal="left" vertical="center" shrinkToFit="1"/>
    </xf>
    <xf numFmtId="0" fontId="5" fillId="0" borderId="1" xfId="57" applyFont="1" applyFill="1" applyBorder="1" applyAlignment="1" applyProtection="1">
      <alignment horizontal="center" vertical="center" wrapText="1"/>
    </xf>
    <xf numFmtId="0" fontId="1" fillId="0" borderId="1" xfId="57" applyFont="1" applyFill="1" applyBorder="1" applyAlignment="1" applyProtection="1">
      <alignment horizontal="left" vertical="center" wrapText="1"/>
    </xf>
    <xf numFmtId="4" fontId="5" fillId="0" borderId="1" xfId="57" applyNumberFormat="1" applyFont="1" applyFill="1" applyBorder="1" applyAlignment="1" applyProtection="1">
      <alignment horizontal="right" vertical="center" wrapText="1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0" fontId="5" fillId="0" borderId="1" xfId="57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179" fontId="7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9" fillId="0" borderId="0" xfId="55" applyBorder="1">
      <alignment horizontal="left" vertical="center" wrapText="1"/>
    </xf>
    <xf numFmtId="49" fontId="9" fillId="0" borderId="0" xfId="55" applyBorder="1" applyAlignment="1">
      <alignment horizontal="right" vertical="center" wrapText="1"/>
    </xf>
    <xf numFmtId="49" fontId="10" fillId="0" borderId="0" xfId="55" applyFont="1" applyBorder="1" applyAlignment="1">
      <alignment horizontal="center" vertical="center" wrapText="1"/>
    </xf>
    <xf numFmtId="0" fontId="9" fillId="0" borderId="9" xfId="55" applyNumberFormat="1" applyBorder="1" applyAlignment="1">
      <alignment horizontal="left" vertical="center" wrapText="1"/>
    </xf>
    <xf numFmtId="0" fontId="9" fillId="0" borderId="10" xfId="55" applyNumberFormat="1" applyBorder="1" applyAlignment="1">
      <alignment horizontal="left" vertical="center" wrapText="1"/>
    </xf>
    <xf numFmtId="49" fontId="11" fillId="0" borderId="5" xfId="55" applyFont="1" applyAlignment="1">
      <alignment horizontal="center" vertical="center" wrapText="1"/>
    </xf>
    <xf numFmtId="49" fontId="12" fillId="0" borderId="5" xfId="55" applyFont="1" applyAlignment="1">
      <alignment horizontal="center" vertical="center" wrapText="1"/>
    </xf>
    <xf numFmtId="49" fontId="11" fillId="0" borderId="5" xfId="55" applyFont="1">
      <alignment horizontal="left" vertical="center" wrapText="1"/>
    </xf>
    <xf numFmtId="178" fontId="9" fillId="0" borderId="5" xfId="51">
      <alignment horizontal="right" vertical="center"/>
    </xf>
    <xf numFmtId="179" fontId="9" fillId="0" borderId="5" xfId="52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57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7" fillId="0" borderId="5" xfId="52" applyFo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55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9" fontId="9" fillId="0" borderId="1" xfId="55" applyNumberFormat="1" applyFont="1" applyFill="1" applyBorder="1" applyAlignment="1">
      <alignment horizontal="right" vertical="center" wrapText="1"/>
    </xf>
    <xf numFmtId="49" fontId="9" fillId="0" borderId="1" xfId="55" applyNumberFormat="1" applyFont="1" applyFill="1" applyBorder="1" applyAlignment="1">
      <alignment horizontal="left" vertical="center" wrapText="1"/>
    </xf>
    <xf numFmtId="179" fontId="9" fillId="0" borderId="1" xfId="55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49" fontId="9" fillId="0" borderId="21" xfId="55" applyNumberFormat="1" applyFont="1" applyFill="1" applyBorder="1" applyAlignment="1">
      <alignment horizontal="center" vertical="center" wrapText="1"/>
    </xf>
    <xf numFmtId="49" fontId="9" fillId="0" borderId="22" xfId="55" applyNumberFormat="1" applyFont="1" applyFill="1" applyBorder="1" applyAlignment="1">
      <alignment horizontal="center" vertical="center" wrapText="1"/>
    </xf>
    <xf numFmtId="49" fontId="9" fillId="0" borderId="23" xfId="55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9" fillId="0" borderId="1" xfId="55" applyNumberFormat="1" applyFont="1" applyBorder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49" fontId="9" fillId="0" borderId="1" xfId="55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9" fillId="0" borderId="1" xfId="55" applyNumberFormat="1" applyFont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179" fontId="9" fillId="0" borderId="1" xfId="55" applyNumberFormat="1" applyFont="1" applyBorder="1">
      <alignment horizontal="left" vertical="center" wrapText="1"/>
    </xf>
    <xf numFmtId="179" fontId="9" fillId="0" borderId="1" xfId="55" applyNumberFormat="1" applyFont="1" applyBorder="1" applyAlignment="1">
      <alignment horizontal="center" vertical="center" wrapText="1"/>
    </xf>
    <xf numFmtId="179" fontId="9" fillId="0" borderId="1" xfId="5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179" fontId="9" fillId="0" borderId="1" xfId="55" applyNumberFormat="1" applyFont="1" applyBorder="1" applyAlignment="1">
      <alignment horizontal="left" vertical="center" shrinkToFit="1"/>
    </xf>
    <xf numFmtId="0" fontId="0" fillId="0" borderId="0" xfId="0" applyFill="1" applyAlignment="1">
      <alignment horizontal="center"/>
    </xf>
    <xf numFmtId="49" fontId="1" fillId="0" borderId="0" xfId="0" applyNumberFormat="1" applyFont="1" applyFill="1"/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1" xfId="52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vertical="center" shrinkToFit="1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1" xfId="5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/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179" fontId="9" fillId="0" borderId="1" xfId="52" applyNumberFormat="1" applyFont="1" applyFill="1" applyBorder="1">
      <alignment horizontal="right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79" fontId="9" fillId="0" borderId="5" xfId="52" applyNumberFormat="1" applyFont="1" applyBorder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79" fontId="9" fillId="0" borderId="5" xfId="52" applyNumberFormat="1" applyFont="1" applyFill="1" applyBorder="1">
      <alignment horizontal="right" vertical="center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49" fontId="7" fillId="0" borderId="5" xfId="55" applyFo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vertical="top"/>
    </xf>
    <xf numFmtId="179" fontId="7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indent="1" shrinkToFit="1"/>
    </xf>
    <xf numFmtId="179" fontId="9" fillId="0" borderId="1" xfId="52" applyNumberFormat="1" applyFont="1" applyBorder="1">
      <alignment horizontal="right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quotePrefix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4" activePane="bottomLeft" state="frozen"/>
      <selection/>
      <selection pane="bottomLeft" activeCell="A4" sqref="A4:B4"/>
    </sheetView>
  </sheetViews>
  <sheetFormatPr defaultColWidth="8" defaultRowHeight="14.25" customHeight="1" outlineLevelCol="3"/>
  <cols>
    <col min="1" max="3" width="42.875" customWidth="1"/>
    <col min="4" max="4" width="49.0833333333333" customWidth="1"/>
  </cols>
  <sheetData>
    <row r="1" customHeight="1" spans="1:4">
      <c r="A1" s="1"/>
      <c r="B1" s="1"/>
      <c r="C1" s="1"/>
      <c r="D1" s="1"/>
    </row>
    <row r="2" ht="11.95" customHeight="1" spans="4:4">
      <c r="D2" s="232" t="s">
        <v>0</v>
      </c>
    </row>
    <row r="3" ht="36" customHeight="1" spans="1:4">
      <c r="A3" s="51" t="s">
        <v>1</v>
      </c>
      <c r="B3" s="263"/>
      <c r="C3" s="263"/>
      <c r="D3" s="263"/>
    </row>
    <row r="4" ht="20.95" customHeight="1" spans="1:4">
      <c r="A4" s="250" t="s">
        <v>2</v>
      </c>
      <c r="B4" s="231"/>
      <c r="C4" s="231"/>
      <c r="D4" s="229" t="s">
        <v>3</v>
      </c>
    </row>
    <row r="5" ht="26" customHeight="1" spans="1:4">
      <c r="A5" s="67" t="s">
        <v>4</v>
      </c>
      <c r="B5" s="207"/>
      <c r="C5" s="67" t="s">
        <v>5</v>
      </c>
      <c r="D5" s="207"/>
    </row>
    <row r="6" ht="26" customHeight="1" spans="1:4">
      <c r="A6" s="66" t="s">
        <v>6</v>
      </c>
      <c r="B6" s="66" t="s">
        <v>7</v>
      </c>
      <c r="C6" s="66" t="s">
        <v>8</v>
      </c>
      <c r="D6" s="66" t="s">
        <v>7</v>
      </c>
    </row>
    <row r="7" ht="26" customHeight="1" spans="1:4">
      <c r="A7" s="70"/>
      <c r="B7" s="70"/>
      <c r="C7" s="70"/>
      <c r="D7" s="70"/>
    </row>
    <row r="8" ht="26" customHeight="1" spans="1:4">
      <c r="A8" s="241" t="s">
        <v>9</v>
      </c>
      <c r="B8" s="210">
        <f>9721789+40000</f>
        <v>9761789</v>
      </c>
      <c r="C8" s="235" t="s">
        <v>10</v>
      </c>
      <c r="D8" s="210">
        <f>6831596+40000</f>
        <v>6871596</v>
      </c>
    </row>
    <row r="9" ht="26" customHeight="1" spans="1:4">
      <c r="A9" s="241" t="s">
        <v>11</v>
      </c>
      <c r="B9" s="236"/>
      <c r="C9" s="235" t="s">
        <v>12</v>
      </c>
      <c r="D9" s="210">
        <v>1012800</v>
      </c>
    </row>
    <row r="10" ht="26" customHeight="1" spans="1:4">
      <c r="A10" s="241" t="s">
        <v>13</v>
      </c>
      <c r="B10" s="236"/>
      <c r="C10" s="235" t="s">
        <v>14</v>
      </c>
      <c r="D10" s="210">
        <v>807509</v>
      </c>
    </row>
    <row r="11" ht="26" customHeight="1" spans="1:4">
      <c r="A11" s="241" t="s">
        <v>15</v>
      </c>
      <c r="B11" s="108"/>
      <c r="C11" s="235" t="s">
        <v>16</v>
      </c>
      <c r="D11" s="210">
        <v>1069884</v>
      </c>
    </row>
    <row r="12" ht="26" customHeight="1" spans="1:4">
      <c r="A12" s="241" t="s">
        <v>17</v>
      </c>
      <c r="B12" s="236"/>
      <c r="C12" s="235"/>
      <c r="D12" s="236"/>
    </row>
    <row r="13" ht="26" customHeight="1" spans="1:4">
      <c r="A13" s="241" t="s">
        <v>18</v>
      </c>
      <c r="B13" s="108"/>
      <c r="C13" s="235"/>
      <c r="D13" s="236"/>
    </row>
    <row r="14" ht="26" customHeight="1" spans="1:4">
      <c r="A14" s="241" t="s">
        <v>19</v>
      </c>
      <c r="B14" s="108"/>
      <c r="C14" s="235"/>
      <c r="D14" s="236"/>
    </row>
    <row r="15" ht="26" customHeight="1" spans="1:4">
      <c r="A15" s="241" t="s">
        <v>20</v>
      </c>
      <c r="B15" s="108"/>
      <c r="C15" s="235"/>
      <c r="D15" s="236"/>
    </row>
    <row r="16" ht="26" customHeight="1" spans="1:4">
      <c r="A16" s="264" t="s">
        <v>21</v>
      </c>
      <c r="B16" s="108"/>
      <c r="C16" s="235"/>
      <c r="D16" s="236"/>
    </row>
    <row r="17" ht="26" customHeight="1" spans="1:4">
      <c r="A17" s="264" t="s">
        <v>22</v>
      </c>
      <c r="B17" s="236"/>
      <c r="C17" s="235"/>
      <c r="D17" s="236"/>
    </row>
    <row r="18" ht="26" customHeight="1" spans="1:4">
      <c r="A18" s="265" t="s">
        <v>23</v>
      </c>
      <c r="B18" s="236">
        <f>B8+B12</f>
        <v>9761789</v>
      </c>
      <c r="C18" s="238" t="s">
        <v>24</v>
      </c>
      <c r="D18" s="236">
        <f>SUM(D8:D11)</f>
        <v>9761789</v>
      </c>
    </row>
    <row r="19" ht="26" customHeight="1" spans="1:4">
      <c r="A19" s="264" t="s">
        <v>25</v>
      </c>
      <c r="B19" s="236"/>
      <c r="C19" s="241" t="s">
        <v>26</v>
      </c>
      <c r="D19" s="266"/>
    </row>
    <row r="20" ht="26" customHeight="1" spans="1:4">
      <c r="A20" s="267" t="s">
        <v>27</v>
      </c>
      <c r="B20" s="236"/>
      <c r="C20" s="239" t="s">
        <v>27</v>
      </c>
      <c r="D20" s="108"/>
    </row>
    <row r="21" ht="26" customHeight="1" spans="1:4">
      <c r="A21" s="267" t="s">
        <v>28</v>
      </c>
      <c r="B21" s="236"/>
      <c r="C21" s="239" t="s">
        <v>29</v>
      </c>
      <c r="D21" s="108"/>
    </row>
    <row r="22" ht="26" customHeight="1" spans="1:4">
      <c r="A22" s="268" t="s">
        <v>30</v>
      </c>
      <c r="B22" s="236">
        <f>B18</f>
        <v>9761789</v>
      </c>
      <c r="C22" s="238" t="s">
        <v>31</v>
      </c>
      <c r="D22" s="108">
        <f>D18</f>
        <v>9761789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629861111111111" right="0.511805555555556" top="0.550694444444444" bottom="0.432638888888889" header="0.629861111111111" footer="0.5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1" t="s">
        <v>277</v>
      </c>
    </row>
    <row r="3" ht="28.5" customHeight="1" spans="1:6">
      <c r="A3" s="18" t="s">
        <v>278</v>
      </c>
      <c r="B3" s="18"/>
      <c r="C3" s="18"/>
      <c r="D3" s="18"/>
      <c r="E3" s="18"/>
      <c r="F3" s="18"/>
    </row>
    <row r="4" ht="15.05" customHeight="1" spans="1:6">
      <c r="A4" s="137" t="s">
        <v>2</v>
      </c>
      <c r="B4" s="137"/>
      <c r="C4" s="138"/>
      <c r="D4" s="64"/>
      <c r="E4" s="64"/>
      <c r="F4" s="139" t="s">
        <v>3</v>
      </c>
    </row>
    <row r="5" ht="18.85" customHeight="1" spans="1:6">
      <c r="A5" s="72" t="s">
        <v>137</v>
      </c>
      <c r="B5" s="72" t="s">
        <v>54</v>
      </c>
      <c r="C5" s="72" t="s">
        <v>55</v>
      </c>
      <c r="D5" s="66" t="s">
        <v>279</v>
      </c>
      <c r="E5" s="75"/>
      <c r="F5" s="75"/>
    </row>
    <row r="6" ht="29.95" customHeight="1" spans="1:6">
      <c r="A6" s="70"/>
      <c r="B6" s="70"/>
      <c r="C6" s="70"/>
      <c r="D6" s="66" t="s">
        <v>36</v>
      </c>
      <c r="E6" s="75" t="s">
        <v>63</v>
      </c>
      <c r="F6" s="75" t="s">
        <v>64</v>
      </c>
    </row>
    <row r="7" ht="28" customHeight="1" spans="1:6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</row>
    <row r="8" ht="28" customHeight="1" spans="1:6">
      <c r="A8" s="30"/>
      <c r="B8" s="30"/>
      <c r="C8" s="30"/>
      <c r="D8" s="76"/>
      <c r="E8" s="76"/>
      <c r="F8" s="76"/>
    </row>
    <row r="9" ht="28" customHeight="1" spans="1:6">
      <c r="A9" s="140" t="s">
        <v>103</v>
      </c>
      <c r="B9" s="141"/>
      <c r="C9" s="141"/>
      <c r="D9" s="76"/>
      <c r="E9" s="76"/>
      <c r="F9" s="76"/>
    </row>
    <row r="10" ht="25" customHeight="1" spans="1:1">
      <c r="A10" t="s">
        <v>280</v>
      </c>
    </row>
  </sheetData>
  <mergeCells count="7">
    <mergeCell ref="A3:F3"/>
    <mergeCell ref="A4:B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0833333333333" defaultRowHeight="14.25" customHeight="1"/>
  <cols>
    <col min="1" max="1" width="24.75" style="109" customWidth="1"/>
    <col min="2" max="2" width="13.125" style="109" customWidth="1"/>
    <col min="3" max="3" width="39.375" style="109" customWidth="1"/>
    <col min="4" max="4" width="7.65833333333333" style="109" customWidth="1"/>
    <col min="5" max="5" width="10.2166666666667" style="109" customWidth="1"/>
    <col min="6" max="8" width="14.7833333333333" style="109" customWidth="1"/>
    <col min="9" max="17" width="7" style="109" customWidth="1"/>
    <col min="18" max="16384" width="9.10833333333333" style="109"/>
  </cols>
  <sheetData>
    <row r="1" customHeight="1" spans="1:17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ht="13.6" customHeight="1" spans="15:17">
      <c r="O2" s="130"/>
      <c r="P2" s="130"/>
      <c r="Q2" s="135" t="s">
        <v>281</v>
      </c>
    </row>
    <row r="3" ht="27.85" customHeight="1" spans="1:17">
      <c r="A3" s="111" t="s">
        <v>282</v>
      </c>
      <c r="B3" s="112"/>
      <c r="C3" s="112"/>
      <c r="D3" s="112"/>
      <c r="E3" s="112"/>
      <c r="F3" s="112"/>
      <c r="G3" s="112"/>
      <c r="H3" s="112"/>
      <c r="I3" s="112"/>
      <c r="J3" s="112"/>
      <c r="K3" s="131"/>
      <c r="L3" s="112"/>
      <c r="M3" s="112"/>
      <c r="N3" s="112"/>
      <c r="O3" s="131"/>
      <c r="P3" s="131"/>
      <c r="Q3" s="112"/>
    </row>
    <row r="4" ht="18.85" customHeight="1" spans="1:17">
      <c r="A4" s="113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O4" s="132"/>
      <c r="P4" s="132"/>
      <c r="Q4" s="136" t="s">
        <v>128</v>
      </c>
    </row>
    <row r="5" ht="15.75" customHeight="1" spans="1:17">
      <c r="A5" s="115" t="s">
        <v>283</v>
      </c>
      <c r="B5" s="115" t="s">
        <v>284</v>
      </c>
      <c r="C5" s="115" t="s">
        <v>285</v>
      </c>
      <c r="D5" s="115" t="s">
        <v>286</v>
      </c>
      <c r="E5" s="115" t="s">
        <v>287</v>
      </c>
      <c r="F5" s="115" t="s">
        <v>288</v>
      </c>
      <c r="G5" s="115" t="s">
        <v>144</v>
      </c>
      <c r="H5" s="115"/>
      <c r="I5" s="115"/>
      <c r="J5" s="115"/>
      <c r="K5" s="133"/>
      <c r="L5" s="115"/>
      <c r="M5" s="115"/>
      <c r="N5" s="115"/>
      <c r="O5" s="117"/>
      <c r="P5" s="133"/>
      <c r="Q5" s="115"/>
    </row>
    <row r="6" ht="17.2" customHeight="1" spans="1:17">
      <c r="A6" s="115"/>
      <c r="B6" s="115"/>
      <c r="C6" s="115"/>
      <c r="D6" s="115"/>
      <c r="E6" s="115"/>
      <c r="F6" s="115"/>
      <c r="G6" s="115" t="s">
        <v>36</v>
      </c>
      <c r="H6" s="115" t="s">
        <v>39</v>
      </c>
      <c r="I6" s="115" t="s">
        <v>289</v>
      </c>
      <c r="J6" s="115" t="s">
        <v>290</v>
      </c>
      <c r="K6" s="133" t="s">
        <v>291</v>
      </c>
      <c r="L6" s="115" t="s">
        <v>292</v>
      </c>
      <c r="M6" s="115"/>
      <c r="N6" s="115"/>
      <c r="O6" s="117"/>
      <c r="P6" s="133"/>
      <c r="Q6" s="115"/>
    </row>
    <row r="7" ht="54" customHeight="1" spans="1:17">
      <c r="A7" s="115"/>
      <c r="B7" s="115"/>
      <c r="C7" s="115"/>
      <c r="D7" s="115"/>
      <c r="E7" s="115"/>
      <c r="F7" s="115"/>
      <c r="G7" s="115"/>
      <c r="H7" s="115" t="s">
        <v>38</v>
      </c>
      <c r="I7" s="115"/>
      <c r="J7" s="115"/>
      <c r="K7" s="133"/>
      <c r="L7" s="115" t="s">
        <v>38</v>
      </c>
      <c r="M7" s="115" t="s">
        <v>49</v>
      </c>
      <c r="N7" s="115" t="s">
        <v>44</v>
      </c>
      <c r="O7" s="133" t="s">
        <v>45</v>
      </c>
      <c r="P7" s="133" t="s">
        <v>46</v>
      </c>
      <c r="Q7" s="115" t="s">
        <v>47</v>
      </c>
    </row>
    <row r="8" ht="26" customHeight="1" spans="1:17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</row>
    <row r="9" s="109" customFormat="1" ht="26" customHeight="1" spans="1:17">
      <c r="A9" s="118" t="s">
        <v>201</v>
      </c>
      <c r="B9" s="119" t="s">
        <v>38</v>
      </c>
      <c r="C9" s="120"/>
      <c r="D9" s="120"/>
      <c r="E9" s="121"/>
      <c r="F9" s="122">
        <f>F10</f>
        <v>60000</v>
      </c>
      <c r="G9" s="122">
        <f>G10</f>
        <v>60000</v>
      </c>
      <c r="H9" s="122">
        <f>H10</f>
        <v>60000</v>
      </c>
      <c r="I9" s="117"/>
      <c r="J9" s="117"/>
      <c r="K9" s="117"/>
      <c r="L9" s="117"/>
      <c r="M9" s="117"/>
      <c r="N9" s="117"/>
      <c r="O9" s="117"/>
      <c r="P9" s="117"/>
      <c r="Q9" s="117"/>
    </row>
    <row r="10" s="109" customFormat="1" ht="26" customHeight="1" spans="1:17">
      <c r="A10" s="118"/>
      <c r="B10" s="123" t="s">
        <v>293</v>
      </c>
      <c r="C10" s="123" t="str">
        <f>"C2309019901"&amp;"  "&amp;"公文用纸、资料汇编、信封印刷服务"</f>
        <v>C2309019901  公文用纸、资料汇编、信封印刷服务</v>
      </c>
      <c r="D10" s="124" t="s">
        <v>294</v>
      </c>
      <c r="E10" s="118">
        <v>120000</v>
      </c>
      <c r="F10" s="125">
        <v>60000</v>
      </c>
      <c r="G10" s="122">
        <v>60000</v>
      </c>
      <c r="H10" s="125">
        <v>60000</v>
      </c>
      <c r="I10" s="134"/>
      <c r="J10" s="134"/>
      <c r="K10" s="134"/>
      <c r="L10" s="134"/>
      <c r="M10" s="134"/>
      <c r="N10" s="134"/>
      <c r="O10" s="134"/>
      <c r="P10" s="134"/>
      <c r="Q10" s="134"/>
    </row>
    <row r="11" ht="26" customHeight="1" spans="1:17">
      <c r="A11" s="126" t="s">
        <v>209</v>
      </c>
      <c r="B11" s="127" t="s">
        <v>38</v>
      </c>
      <c r="C11" s="128"/>
      <c r="D11" s="128"/>
      <c r="E11" s="129"/>
      <c r="F11" s="122">
        <v>73800</v>
      </c>
      <c r="G11" s="122">
        <v>73800</v>
      </c>
      <c r="H11" s="122">
        <v>73800</v>
      </c>
      <c r="I11" s="134"/>
      <c r="J11" s="134"/>
      <c r="K11" s="134"/>
      <c r="L11" s="134"/>
      <c r="M11" s="134"/>
      <c r="N11" s="134"/>
      <c r="O11" s="134"/>
      <c r="P11" s="134"/>
      <c r="Q11" s="134"/>
    </row>
    <row r="12" ht="26" customHeight="1" spans="1:17">
      <c r="A12" s="126"/>
      <c r="B12" s="123" t="s">
        <v>295</v>
      </c>
      <c r="C12" s="123" t="str">
        <f>"A02020400"&amp;"  "&amp;"多功能一体机"</f>
        <v>A02020400  多功能一体机</v>
      </c>
      <c r="D12" s="124" t="s">
        <v>296</v>
      </c>
      <c r="E12" s="118">
        <v>1</v>
      </c>
      <c r="F12" s="125">
        <v>40000</v>
      </c>
      <c r="G12" s="122">
        <v>40000</v>
      </c>
      <c r="H12" s="125">
        <v>40000</v>
      </c>
      <c r="I12" s="134"/>
      <c r="J12" s="134"/>
      <c r="K12" s="134"/>
      <c r="L12" s="134"/>
      <c r="M12" s="134"/>
      <c r="N12" s="134"/>
      <c r="O12" s="134"/>
      <c r="P12" s="134"/>
      <c r="Q12" s="134"/>
    </row>
    <row r="13" ht="26" customHeight="1" spans="1:17">
      <c r="A13" s="126"/>
      <c r="B13" s="123" t="s">
        <v>297</v>
      </c>
      <c r="C13" s="123" t="str">
        <f>"A02021118"&amp;"  "&amp;"扫描仪"</f>
        <v>A02021118  扫描仪</v>
      </c>
      <c r="D13" s="124" t="s">
        <v>296</v>
      </c>
      <c r="E13" s="118">
        <v>3</v>
      </c>
      <c r="F13" s="125">
        <v>11550</v>
      </c>
      <c r="G13" s="122">
        <v>11550</v>
      </c>
      <c r="H13" s="125">
        <v>11550</v>
      </c>
      <c r="I13" s="134"/>
      <c r="J13" s="134"/>
      <c r="K13" s="134"/>
      <c r="L13" s="134"/>
      <c r="M13" s="134"/>
      <c r="N13" s="134"/>
      <c r="O13" s="134"/>
      <c r="P13" s="134"/>
      <c r="Q13" s="134"/>
    </row>
    <row r="14" ht="26" customHeight="1" spans="1:17">
      <c r="A14" s="126"/>
      <c r="B14" s="123" t="s">
        <v>298</v>
      </c>
      <c r="C14" s="123" t="str">
        <f>"A02021004"&amp;"  "&amp;"A4彩色打印机"</f>
        <v>A02021004  A4彩色打印机</v>
      </c>
      <c r="D14" s="124" t="s">
        <v>296</v>
      </c>
      <c r="E14" s="118">
        <v>5</v>
      </c>
      <c r="F14" s="125">
        <v>22250</v>
      </c>
      <c r="G14" s="122">
        <v>22250</v>
      </c>
      <c r="H14" s="125">
        <v>22250</v>
      </c>
      <c r="I14" s="134"/>
      <c r="J14" s="134"/>
      <c r="K14" s="134"/>
      <c r="L14" s="134"/>
      <c r="M14" s="134"/>
      <c r="N14" s="134"/>
      <c r="O14" s="134"/>
      <c r="P14" s="134"/>
      <c r="Q14" s="134"/>
    </row>
    <row r="15" ht="26" customHeight="1" spans="1:17">
      <c r="A15" s="126" t="s">
        <v>36</v>
      </c>
      <c r="B15" s="126"/>
      <c r="C15" s="126"/>
      <c r="D15" s="126"/>
      <c r="E15" s="126"/>
      <c r="F15" s="122">
        <f>F11+F9</f>
        <v>133800</v>
      </c>
      <c r="G15" s="122">
        <f>G11+G9</f>
        <v>133800</v>
      </c>
      <c r="H15" s="122">
        <f>H11+H9</f>
        <v>133800</v>
      </c>
      <c r="I15" s="134"/>
      <c r="J15" s="134"/>
      <c r="K15" s="134"/>
      <c r="L15" s="134"/>
      <c r="M15" s="134"/>
      <c r="N15" s="134"/>
      <c r="O15" s="134"/>
      <c r="P15" s="134"/>
      <c r="Q15" s="134"/>
    </row>
  </sheetData>
  <mergeCells count="20">
    <mergeCell ref="A3:Q3"/>
    <mergeCell ref="A4:F4"/>
    <mergeCell ref="G5:Q5"/>
    <mergeCell ref="L6:Q6"/>
    <mergeCell ref="B9:E9"/>
    <mergeCell ref="B11:E11"/>
    <mergeCell ref="A15:E15"/>
    <mergeCell ref="A5:A7"/>
    <mergeCell ref="A9:A10"/>
    <mergeCell ref="A11:A14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275" right="0.156944444444444" top="1" bottom="1" header="0.5" footer="0.5"/>
  <pageSetup paperSize="9" scale="7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9.10833333333333" defaultRowHeight="14.25" customHeight="1"/>
  <cols>
    <col min="1" max="1" width="18.125" customWidth="1"/>
    <col min="2" max="14" width="10.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79"/>
      <c r="B2" s="79"/>
      <c r="C2" s="79"/>
      <c r="D2" s="79"/>
      <c r="E2" s="79"/>
      <c r="F2" s="79"/>
      <c r="G2" s="79"/>
      <c r="H2" s="80"/>
      <c r="I2" s="79"/>
      <c r="J2" s="79"/>
      <c r="K2" s="79"/>
      <c r="L2" s="60"/>
      <c r="M2" s="98"/>
      <c r="N2" s="99" t="s">
        <v>299</v>
      </c>
    </row>
    <row r="3" ht="27.85" customHeight="1" spans="1:14">
      <c r="A3" s="62" t="s">
        <v>300</v>
      </c>
      <c r="B3" s="81"/>
      <c r="C3" s="81"/>
      <c r="D3" s="81"/>
      <c r="E3" s="81"/>
      <c r="F3" s="81"/>
      <c r="G3" s="81"/>
      <c r="H3" s="82"/>
      <c r="I3" s="81"/>
      <c r="J3" s="81"/>
      <c r="K3" s="81"/>
      <c r="L3" s="52"/>
      <c r="M3" s="82"/>
      <c r="N3" s="81"/>
    </row>
    <row r="4" ht="18.85" customHeight="1" spans="1:14">
      <c r="A4" s="63" t="s">
        <v>2</v>
      </c>
      <c r="B4" s="63"/>
      <c r="C4" s="63"/>
      <c r="D4" s="63"/>
      <c r="E4" s="64"/>
      <c r="F4" s="64"/>
      <c r="G4" s="64"/>
      <c r="H4" s="80"/>
      <c r="I4" s="79"/>
      <c r="J4" s="79"/>
      <c r="K4" s="79"/>
      <c r="L4" s="77"/>
      <c r="M4" s="100"/>
      <c r="N4" s="101" t="s">
        <v>128</v>
      </c>
    </row>
    <row r="5" ht="15.75" customHeight="1" spans="1:14">
      <c r="A5" s="72" t="s">
        <v>283</v>
      </c>
      <c r="B5" s="83" t="s">
        <v>301</v>
      </c>
      <c r="C5" s="83" t="s">
        <v>302</v>
      </c>
      <c r="D5" s="84" t="s">
        <v>144</v>
      </c>
      <c r="E5" s="84"/>
      <c r="F5" s="84"/>
      <c r="G5" s="84"/>
      <c r="H5" s="85"/>
      <c r="I5" s="84"/>
      <c r="J5" s="84"/>
      <c r="K5" s="84"/>
      <c r="L5" s="102"/>
      <c r="M5" s="85"/>
      <c r="N5" s="103"/>
    </row>
    <row r="6" ht="17.2" customHeight="1" spans="1:14">
      <c r="A6" s="86"/>
      <c r="B6" s="87"/>
      <c r="C6" s="87"/>
      <c r="D6" s="87" t="s">
        <v>36</v>
      </c>
      <c r="E6" s="87" t="s">
        <v>39</v>
      </c>
      <c r="F6" s="87" t="s">
        <v>289</v>
      </c>
      <c r="G6" s="87" t="s">
        <v>290</v>
      </c>
      <c r="H6" s="88" t="s">
        <v>291</v>
      </c>
      <c r="I6" s="104" t="s">
        <v>292</v>
      </c>
      <c r="J6" s="104"/>
      <c r="K6" s="104"/>
      <c r="L6" s="105"/>
      <c r="M6" s="106"/>
      <c r="N6" s="90"/>
    </row>
    <row r="7" ht="54" customHeight="1" spans="1:14">
      <c r="A7" s="89"/>
      <c r="B7" s="90"/>
      <c r="C7" s="90"/>
      <c r="D7" s="90"/>
      <c r="E7" s="90"/>
      <c r="F7" s="90"/>
      <c r="G7" s="90"/>
      <c r="H7" s="91"/>
      <c r="I7" s="90" t="s">
        <v>38</v>
      </c>
      <c r="J7" s="90" t="s">
        <v>49</v>
      </c>
      <c r="K7" s="90" t="s">
        <v>151</v>
      </c>
      <c r="L7" s="107" t="s">
        <v>45</v>
      </c>
      <c r="M7" s="91" t="s">
        <v>46</v>
      </c>
      <c r="N7" s="90" t="s">
        <v>47</v>
      </c>
    </row>
    <row r="8" ht="30" customHeight="1" spans="1:14">
      <c r="A8" s="89">
        <v>1</v>
      </c>
      <c r="B8" s="90">
        <v>2</v>
      </c>
      <c r="C8" s="90">
        <v>3</v>
      </c>
      <c r="D8" s="91">
        <v>4</v>
      </c>
      <c r="E8" s="91">
        <v>5</v>
      </c>
      <c r="F8" s="91">
        <v>6</v>
      </c>
      <c r="G8" s="91">
        <v>7</v>
      </c>
      <c r="H8" s="91">
        <v>8</v>
      </c>
      <c r="I8" s="91">
        <v>9</v>
      </c>
      <c r="J8" s="91">
        <v>10</v>
      </c>
      <c r="K8" s="91">
        <v>11</v>
      </c>
      <c r="L8" s="91">
        <v>12</v>
      </c>
      <c r="M8" s="91">
        <v>13</v>
      </c>
      <c r="N8" s="91">
        <v>14</v>
      </c>
    </row>
    <row r="9" ht="30" customHeight="1" spans="1:14">
      <c r="A9" s="92"/>
      <c r="B9" s="93"/>
      <c r="C9" s="93"/>
      <c r="D9" s="94"/>
      <c r="E9" s="94"/>
      <c r="F9" s="94"/>
      <c r="G9" s="94"/>
      <c r="H9" s="94"/>
      <c r="I9" s="94"/>
      <c r="J9" s="94"/>
      <c r="K9" s="94"/>
      <c r="L9" s="108"/>
      <c r="M9" s="94"/>
      <c r="N9" s="94"/>
    </row>
    <row r="10" ht="30" customHeight="1" spans="1:14">
      <c r="A10" s="92"/>
      <c r="B10" s="93"/>
      <c r="C10" s="93"/>
      <c r="D10" s="94"/>
      <c r="E10" s="94"/>
      <c r="F10" s="94"/>
      <c r="G10" s="94"/>
      <c r="H10" s="94"/>
      <c r="I10" s="94"/>
      <c r="J10" s="94"/>
      <c r="K10" s="94"/>
      <c r="L10" s="108"/>
      <c r="M10" s="94"/>
      <c r="N10" s="94"/>
    </row>
    <row r="11" ht="30" customHeight="1" spans="1:14">
      <c r="A11" s="95" t="s">
        <v>103</v>
      </c>
      <c r="B11" s="96"/>
      <c r="C11" s="97"/>
      <c r="D11" s="94"/>
      <c r="E11" s="94"/>
      <c r="F11" s="94"/>
      <c r="G11" s="94"/>
      <c r="H11" s="94"/>
      <c r="I11" s="94"/>
      <c r="J11" s="94"/>
      <c r="K11" s="94"/>
      <c r="L11" s="108"/>
      <c r="M11" s="94"/>
      <c r="N11" s="94"/>
    </row>
    <row r="12" ht="25" customHeight="1" spans="1:1">
      <c r="A12" t="s">
        <v>280</v>
      </c>
    </row>
  </sheetData>
  <mergeCells count="13">
    <mergeCell ref="A3:N3"/>
    <mergeCell ref="A4:D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511805555555556" right="0.354166666666667" top="1" bottom="1" header="0.5" footer="0.5"/>
  <pageSetup paperSize="9" scale="8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A4" sqref="A4:D4"/>
    </sheetView>
  </sheetViews>
  <sheetFormatPr defaultColWidth="9.10833333333333" defaultRowHeight="14.25" customHeight="1"/>
  <cols>
    <col min="1" max="1" width="30.7083333333333" customWidth="1"/>
    <col min="2" max="16" width="12.141666666666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61"/>
      <c r="P2" s="60" t="s">
        <v>303</v>
      </c>
    </row>
    <row r="3" ht="27.85" customHeight="1" spans="1:16">
      <c r="A3" s="62" t="s">
        <v>304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" customHeight="1" spans="1:16">
      <c r="A4" s="63" t="s">
        <v>2</v>
      </c>
      <c r="B4" s="64"/>
      <c r="C4" s="64"/>
      <c r="D4" s="65"/>
      <c r="P4" s="77" t="s">
        <v>128</v>
      </c>
    </row>
    <row r="5" ht="19.5" customHeight="1" spans="1:16">
      <c r="A5" s="66" t="s">
        <v>305</v>
      </c>
      <c r="B5" s="67" t="s">
        <v>144</v>
      </c>
      <c r="C5" s="68"/>
      <c r="D5" s="68"/>
      <c r="E5" s="69" t="s">
        <v>306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ht="40.6" customHeight="1" spans="1:16">
      <c r="A6" s="70"/>
      <c r="B6" s="71" t="s">
        <v>36</v>
      </c>
      <c r="C6" s="72" t="s">
        <v>39</v>
      </c>
      <c r="D6" s="73" t="s">
        <v>307</v>
      </c>
      <c r="E6" s="74" t="s">
        <v>308</v>
      </c>
      <c r="F6" s="74" t="s">
        <v>309</v>
      </c>
      <c r="G6" s="74" t="s">
        <v>310</v>
      </c>
      <c r="H6" s="74" t="s">
        <v>311</v>
      </c>
      <c r="I6" s="74" t="s">
        <v>312</v>
      </c>
      <c r="J6" s="74" t="s">
        <v>313</v>
      </c>
      <c r="K6" s="74" t="s">
        <v>314</v>
      </c>
      <c r="L6" s="74" t="s">
        <v>315</v>
      </c>
      <c r="M6" s="74" t="s">
        <v>316</v>
      </c>
      <c r="N6" s="74" t="s">
        <v>317</v>
      </c>
      <c r="O6" s="74" t="s">
        <v>318</v>
      </c>
      <c r="P6" s="74" t="s">
        <v>319</v>
      </c>
    </row>
    <row r="7" ht="34" customHeight="1" spans="1:16">
      <c r="A7" s="75">
        <v>1</v>
      </c>
      <c r="B7" s="75">
        <v>2</v>
      </c>
      <c r="C7" s="75">
        <v>3</v>
      </c>
      <c r="D7" s="67">
        <v>4</v>
      </c>
      <c r="E7" s="75">
        <v>5</v>
      </c>
      <c r="F7" s="67">
        <v>6</v>
      </c>
      <c r="G7" s="75">
        <v>7</v>
      </c>
      <c r="H7" s="67">
        <v>8</v>
      </c>
      <c r="I7" s="75">
        <v>9</v>
      </c>
      <c r="J7" s="67">
        <v>10</v>
      </c>
      <c r="K7" s="75">
        <v>11</v>
      </c>
      <c r="L7" s="67">
        <v>12</v>
      </c>
      <c r="M7" s="75">
        <v>13</v>
      </c>
      <c r="N7" s="67">
        <v>14</v>
      </c>
      <c r="O7" s="75">
        <v>15</v>
      </c>
      <c r="P7" s="78">
        <v>16</v>
      </c>
    </row>
    <row r="8" ht="34" customHeight="1" spans="1:16">
      <c r="A8" s="30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ht="34" customHeight="1" spans="1:16">
      <c r="A9" s="3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0" ht="25" customHeight="1" spans="1:1">
      <c r="A10" t="s">
        <v>280</v>
      </c>
    </row>
  </sheetData>
  <mergeCells count="5">
    <mergeCell ref="A3:P3"/>
    <mergeCell ref="A4:D4"/>
    <mergeCell ref="B5:D5"/>
    <mergeCell ref="E5:P5"/>
    <mergeCell ref="A5:A6"/>
  </mergeCells>
  <pageMargins left="0.432638888888889" right="0.236111111111111" top="1" bottom="1" header="0.5" footer="0.5"/>
  <pageSetup paperSize="9" scale="6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0833333333333" defaultRowHeight="11.95" customHeight="1"/>
  <cols>
    <col min="1" max="1" width="23.125" customWidth="1"/>
    <col min="2" max="2" width="20.25" customWidth="1"/>
    <col min="3" max="9" width="12.75" customWidth="1"/>
    <col min="10" max="10" width="24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320</v>
      </c>
    </row>
    <row r="3" ht="28.5" customHeight="1" spans="1:10">
      <c r="A3" s="51" t="s">
        <v>321</v>
      </c>
      <c r="B3" s="18"/>
      <c r="C3" s="18"/>
      <c r="D3" s="18"/>
      <c r="E3" s="18"/>
      <c r="F3" s="52"/>
      <c r="G3" s="18"/>
      <c r="H3" s="52"/>
      <c r="I3" s="52"/>
      <c r="J3" s="18"/>
    </row>
    <row r="4" ht="17.2" customHeight="1" spans="1:1">
      <c r="A4" s="5" t="s">
        <v>2</v>
      </c>
    </row>
    <row r="5" ht="44.2" customHeight="1" spans="1:10">
      <c r="A5" s="53" t="s">
        <v>214</v>
      </c>
      <c r="B5" s="53" t="s">
        <v>215</v>
      </c>
      <c r="C5" s="53" t="s">
        <v>216</v>
      </c>
      <c r="D5" s="53" t="s">
        <v>217</v>
      </c>
      <c r="E5" s="53" t="s">
        <v>218</v>
      </c>
      <c r="F5" s="54" t="s">
        <v>219</v>
      </c>
      <c r="G5" s="53" t="s">
        <v>220</v>
      </c>
      <c r="H5" s="54" t="s">
        <v>221</v>
      </c>
      <c r="I5" s="54" t="s">
        <v>222</v>
      </c>
      <c r="J5" s="53" t="s">
        <v>223</v>
      </c>
    </row>
    <row r="6" ht="27" customHeight="1" spans="1:10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4">
        <v>6</v>
      </c>
      <c r="G6" s="53">
        <v>7</v>
      </c>
      <c r="H6" s="54">
        <v>8</v>
      </c>
      <c r="I6" s="54">
        <v>9</v>
      </c>
      <c r="J6" s="53">
        <v>10</v>
      </c>
    </row>
    <row r="7" ht="27" customHeight="1" spans="1:10">
      <c r="A7" s="55"/>
      <c r="B7" s="56"/>
      <c r="C7" s="56"/>
      <c r="D7" s="56"/>
      <c r="E7" s="57"/>
      <c r="F7" s="58"/>
      <c r="G7" s="57"/>
      <c r="H7" s="58"/>
      <c r="I7" s="58"/>
      <c r="J7" s="57"/>
    </row>
    <row r="8" ht="27" customHeight="1" spans="1:10">
      <c r="A8" s="55"/>
      <c r="B8" s="59"/>
      <c r="C8" s="59"/>
      <c r="D8" s="59"/>
      <c r="E8" s="55"/>
      <c r="F8" s="59"/>
      <c r="G8" s="55"/>
      <c r="H8" s="59"/>
      <c r="I8" s="59"/>
      <c r="J8" s="55"/>
    </row>
    <row r="9" ht="25" customHeight="1" spans="1:1">
      <c r="A9" t="s">
        <v>280</v>
      </c>
    </row>
  </sheetData>
  <mergeCells count="2">
    <mergeCell ref="A3:J3"/>
    <mergeCell ref="A4:H4"/>
  </mergeCells>
  <pageMargins left="0.393055555555556" right="0.314583333333333" top="1" bottom="1" header="0.5" footer="0.5"/>
  <pageSetup paperSize="9" scale="9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40"/>
      <c r="B1" s="40"/>
      <c r="C1" s="40"/>
      <c r="D1" s="40"/>
      <c r="E1" s="40"/>
      <c r="F1" s="40"/>
      <c r="G1" s="40"/>
      <c r="H1" s="40"/>
    </row>
    <row r="2" ht="18.85" customHeight="1" spans="1:8">
      <c r="A2" s="41"/>
      <c r="B2" s="41"/>
      <c r="C2" s="41"/>
      <c r="D2" s="41"/>
      <c r="E2" s="41"/>
      <c r="F2" s="41"/>
      <c r="G2" s="41"/>
      <c r="H2" s="42" t="s">
        <v>322</v>
      </c>
    </row>
    <row r="3" ht="30.6" customHeight="1" spans="1:8">
      <c r="A3" s="43" t="s">
        <v>323</v>
      </c>
      <c r="B3" s="43"/>
      <c r="C3" s="43"/>
      <c r="D3" s="43"/>
      <c r="E3" s="43"/>
      <c r="F3" s="43"/>
      <c r="G3" s="43"/>
      <c r="H3" s="43"/>
    </row>
    <row r="4" ht="18.85" customHeight="1" spans="1:8">
      <c r="A4" s="44" t="s">
        <v>2</v>
      </c>
      <c r="B4" s="45"/>
      <c r="C4" s="41"/>
      <c r="D4" s="41"/>
      <c r="E4" s="41"/>
      <c r="F4" s="41"/>
      <c r="G4" s="41"/>
      <c r="H4" s="41"/>
    </row>
    <row r="5" ht="18.85" customHeight="1" spans="1:8">
      <c r="A5" s="46" t="s">
        <v>137</v>
      </c>
      <c r="B5" s="46" t="s">
        <v>324</v>
      </c>
      <c r="C5" s="46" t="s">
        <v>325</v>
      </c>
      <c r="D5" s="46" t="s">
        <v>326</v>
      </c>
      <c r="E5" s="46" t="s">
        <v>327</v>
      </c>
      <c r="F5" s="46" t="s">
        <v>328</v>
      </c>
      <c r="G5" s="46"/>
      <c r="H5" s="46"/>
    </row>
    <row r="6" ht="18.85" customHeight="1" spans="1:8">
      <c r="A6" s="46"/>
      <c r="B6" s="46"/>
      <c r="C6" s="46"/>
      <c r="D6" s="46"/>
      <c r="E6" s="46"/>
      <c r="F6" s="46" t="s">
        <v>287</v>
      </c>
      <c r="G6" s="46" t="s">
        <v>329</v>
      </c>
      <c r="H6" s="46" t="s">
        <v>330</v>
      </c>
    </row>
    <row r="7" ht="25" customHeight="1" spans="1:8">
      <c r="A7" s="47" t="s">
        <v>119</v>
      </c>
      <c r="B7" s="47" t="s">
        <v>120</v>
      </c>
      <c r="C7" s="47" t="s">
        <v>121</v>
      </c>
      <c r="D7" s="47" t="s">
        <v>122</v>
      </c>
      <c r="E7" s="47" t="s">
        <v>123</v>
      </c>
      <c r="F7" s="47" t="s">
        <v>124</v>
      </c>
      <c r="G7" s="47" t="s">
        <v>331</v>
      </c>
      <c r="H7" s="47" t="s">
        <v>332</v>
      </c>
    </row>
    <row r="8" ht="25" customHeight="1" spans="1:8">
      <c r="A8" s="48"/>
      <c r="B8" s="48"/>
      <c r="C8" s="48"/>
      <c r="D8" s="48"/>
      <c r="E8" s="46"/>
      <c r="F8" s="49"/>
      <c r="G8" s="50"/>
      <c r="H8" s="50"/>
    </row>
    <row r="9" ht="25" customHeight="1" spans="1:8">
      <c r="A9" s="46" t="s">
        <v>36</v>
      </c>
      <c r="B9" s="46"/>
      <c r="C9" s="46"/>
      <c r="D9" s="46"/>
      <c r="E9" s="46"/>
      <c r="F9" s="49"/>
      <c r="G9" s="50"/>
      <c r="H9" s="50"/>
    </row>
    <row r="10" ht="25" customHeight="1" spans="1:1">
      <c r="A10" t="s">
        <v>280</v>
      </c>
    </row>
  </sheetData>
  <mergeCells count="9">
    <mergeCell ref="A3:H3"/>
    <mergeCell ref="A4:B4"/>
    <mergeCell ref="F5:H5"/>
    <mergeCell ref="A9:E9"/>
    <mergeCell ref="A5:A6"/>
    <mergeCell ref="B5:B6"/>
    <mergeCell ref="C5:C6"/>
    <mergeCell ref="D5:D6"/>
    <mergeCell ref="E5:E6"/>
  </mergeCells>
  <pageMargins left="0.590277777777778" right="0.550694444444444" top="1" bottom="1" header="0.5" footer="0.5"/>
  <pageSetup paperSize="9" scale="6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G14" sqref="G14"/>
    </sheetView>
  </sheetViews>
  <sheetFormatPr defaultColWidth="9.10833333333333" defaultRowHeight="14.25" customHeight="1"/>
  <cols>
    <col min="1" max="1" width="16.3333333333333" customWidth="1"/>
    <col min="2" max="10" width="15.375" customWidth="1"/>
    <col min="1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333</v>
      </c>
    </row>
    <row r="3" ht="27.85" customHeight="1" spans="1:11">
      <c r="A3" s="18" t="s">
        <v>334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ht="13.6" customHeight="1" spans="1:11">
      <c r="A4" s="5" t="s">
        <v>2</v>
      </c>
      <c r="B4" s="19"/>
      <c r="C4" s="19"/>
      <c r="D4" s="19"/>
      <c r="E4" s="19"/>
      <c r="F4" s="19"/>
      <c r="G4" s="19"/>
      <c r="H4" s="6"/>
      <c r="I4" s="6"/>
      <c r="J4" s="6"/>
      <c r="K4" s="7" t="s">
        <v>128</v>
      </c>
    </row>
    <row r="5" ht="21.8" customHeight="1" spans="1:11">
      <c r="A5" s="20" t="s">
        <v>195</v>
      </c>
      <c r="B5" s="21" t="s">
        <v>139</v>
      </c>
      <c r="C5" s="21" t="s">
        <v>196</v>
      </c>
      <c r="D5" s="22" t="s">
        <v>140</v>
      </c>
      <c r="E5" s="22" t="s">
        <v>141</v>
      </c>
      <c r="F5" s="22" t="s">
        <v>142</v>
      </c>
      <c r="G5" s="22" t="s">
        <v>143</v>
      </c>
      <c r="H5" s="22" t="s">
        <v>36</v>
      </c>
      <c r="I5" s="36" t="s">
        <v>335</v>
      </c>
      <c r="J5" s="37"/>
      <c r="K5" s="38"/>
    </row>
    <row r="6" ht="21.8" customHeight="1" spans="1:11">
      <c r="A6" s="23"/>
      <c r="B6" s="24"/>
      <c r="C6" s="24"/>
      <c r="D6" s="25"/>
      <c r="E6" s="25"/>
      <c r="F6" s="25"/>
      <c r="G6" s="25"/>
      <c r="H6" s="25"/>
      <c r="I6" s="22" t="s">
        <v>39</v>
      </c>
      <c r="J6" s="22" t="s">
        <v>40</v>
      </c>
      <c r="K6" s="22" t="s">
        <v>41</v>
      </c>
    </row>
    <row r="7" ht="40.6" customHeight="1" spans="1:11">
      <c r="A7" s="26"/>
      <c r="B7" s="27"/>
      <c r="C7" s="27"/>
      <c r="D7" s="28"/>
      <c r="E7" s="28"/>
      <c r="F7" s="28"/>
      <c r="G7" s="28"/>
      <c r="H7" s="28"/>
      <c r="I7" s="28" t="s">
        <v>38</v>
      </c>
      <c r="J7" s="28"/>
      <c r="K7" s="28"/>
    </row>
    <row r="8" ht="23" customHeight="1" spans="1:11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39">
        <v>10</v>
      </c>
      <c r="K8" s="39">
        <v>11</v>
      </c>
    </row>
    <row r="9" ht="23" customHeight="1" spans="1:11">
      <c r="A9" s="30"/>
      <c r="B9" s="31"/>
      <c r="C9" s="30"/>
      <c r="D9" s="30"/>
      <c r="E9" s="30"/>
      <c r="F9" s="30"/>
      <c r="G9" s="30"/>
      <c r="H9" s="32"/>
      <c r="I9" s="32"/>
      <c r="J9" s="32"/>
      <c r="K9" s="32"/>
    </row>
    <row r="10" ht="23" customHeight="1" spans="1:11">
      <c r="A10" s="31"/>
      <c r="B10" s="31"/>
      <c r="C10" s="31"/>
      <c r="D10" s="31"/>
      <c r="E10" s="31"/>
      <c r="F10" s="31"/>
      <c r="G10" s="31"/>
      <c r="H10" s="32"/>
      <c r="I10" s="32"/>
      <c r="J10" s="32"/>
      <c r="K10" s="32"/>
    </row>
    <row r="11" ht="23" customHeight="1" spans="1:11">
      <c r="A11" s="33" t="s">
        <v>103</v>
      </c>
      <c r="B11" s="34"/>
      <c r="C11" s="34"/>
      <c r="D11" s="34"/>
      <c r="E11" s="34"/>
      <c r="F11" s="34"/>
      <c r="G11" s="35"/>
      <c r="H11" s="32"/>
      <c r="I11" s="32"/>
      <c r="J11" s="32"/>
      <c r="K11" s="32"/>
    </row>
    <row r="12" ht="25" customHeight="1" spans="1:1">
      <c r="A12" t="s">
        <v>280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550694444444444" right="0.432638888888889" top="1" bottom="1" header="0.5" footer="0.5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0833333333333" defaultRowHeight="14.25" customHeight="1" outlineLevelCol="6"/>
  <cols>
    <col min="1" max="1" width="37.7833333333333" customWidth="1"/>
    <col min="2" max="2" width="16" customWidth="1"/>
    <col min="3" max="3" width="26.5" customWidth="1"/>
    <col min="4" max="4" width="9.375" customWidth="1"/>
    <col min="5" max="7" width="15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336</v>
      </c>
    </row>
    <row r="3" ht="27.85" customHeight="1" spans="1:7">
      <c r="A3" s="4" t="s">
        <v>337</v>
      </c>
      <c r="B3" s="4"/>
      <c r="C3" s="4"/>
      <c r="D3" s="4"/>
      <c r="E3" s="4"/>
      <c r="F3" s="4"/>
      <c r="G3" s="4"/>
    </row>
    <row r="4" ht="13.6" customHeight="1" spans="1:7">
      <c r="A4" s="5" t="s">
        <v>2</v>
      </c>
      <c r="B4" s="5"/>
      <c r="C4" s="5"/>
      <c r="D4" s="5"/>
      <c r="E4" s="6"/>
      <c r="F4" s="6"/>
      <c r="G4" s="7" t="s">
        <v>128</v>
      </c>
    </row>
    <row r="5" ht="21.8" customHeight="1" spans="1:7">
      <c r="A5" s="8" t="s">
        <v>196</v>
      </c>
      <c r="B5" s="8" t="s">
        <v>195</v>
      </c>
      <c r="C5" s="8" t="s">
        <v>139</v>
      </c>
      <c r="D5" s="9" t="s">
        <v>338</v>
      </c>
      <c r="E5" s="10" t="s">
        <v>39</v>
      </c>
      <c r="F5" s="10"/>
      <c r="G5" s="10"/>
    </row>
    <row r="6" ht="21.8" customHeight="1" spans="1:7">
      <c r="A6" s="8"/>
      <c r="B6" s="8"/>
      <c r="C6" s="8"/>
      <c r="D6" s="9"/>
      <c r="E6" s="10" t="s">
        <v>339</v>
      </c>
      <c r="F6" s="9" t="s">
        <v>340</v>
      </c>
      <c r="G6" s="9" t="s">
        <v>341</v>
      </c>
    </row>
    <row r="7" ht="40.6" customHeight="1" spans="1:7">
      <c r="A7" s="8"/>
      <c r="B7" s="8"/>
      <c r="C7" s="8"/>
      <c r="D7" s="9"/>
      <c r="E7" s="10"/>
      <c r="F7" s="9" t="s">
        <v>38</v>
      </c>
      <c r="G7" s="9"/>
    </row>
    <row r="8" ht="27" customHeight="1" spans="1:7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ht="27" customHeight="1" spans="1:7">
      <c r="A9" s="12" t="s">
        <v>51</v>
      </c>
      <c r="B9" s="13" t="s">
        <v>199</v>
      </c>
      <c r="C9" s="14" t="s">
        <v>201</v>
      </c>
      <c r="D9" s="13" t="s">
        <v>342</v>
      </c>
      <c r="E9" s="15">
        <v>667120</v>
      </c>
      <c r="F9" s="15">
        <v>750000</v>
      </c>
      <c r="G9" s="15">
        <v>800000</v>
      </c>
    </row>
    <row r="10" ht="27" customHeight="1" spans="1:7">
      <c r="A10" s="12"/>
      <c r="B10" s="13" t="s">
        <v>199</v>
      </c>
      <c r="C10" s="14" t="s">
        <v>209</v>
      </c>
      <c r="D10" s="13" t="s">
        <v>342</v>
      </c>
      <c r="E10" s="15">
        <v>250000</v>
      </c>
      <c r="F10" s="15">
        <v>300000</v>
      </c>
      <c r="G10" s="15">
        <v>350000</v>
      </c>
    </row>
    <row r="11" ht="27" customHeight="1" spans="1:7">
      <c r="A11" s="16" t="s">
        <v>103</v>
      </c>
      <c r="B11" s="17"/>
      <c r="C11" s="17"/>
      <c r="D11" s="13"/>
      <c r="E11" s="15">
        <f>SUM(E9:E10)</f>
        <v>917120</v>
      </c>
      <c r="F11" s="15">
        <f>SUM(F9:F10)</f>
        <v>1050000</v>
      </c>
      <c r="G11" s="15">
        <f>SUM(G9:G10)</f>
        <v>1150000</v>
      </c>
    </row>
  </sheetData>
  <mergeCells count="12">
    <mergeCell ref="A3:G3"/>
    <mergeCell ref="A4:D4"/>
    <mergeCell ref="E5:G5"/>
    <mergeCell ref="A11:D11"/>
    <mergeCell ref="A5:A7"/>
    <mergeCell ref="A9:A10"/>
    <mergeCell ref="B5:B7"/>
    <mergeCell ref="C5:C7"/>
    <mergeCell ref="D5:D7"/>
    <mergeCell ref="E6:E7"/>
    <mergeCell ref="F6:F7"/>
    <mergeCell ref="G6:G7"/>
  </mergeCells>
  <pageMargins left="0.590277777777778" right="0.156944444444444" top="1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" defaultRowHeight="14.25" customHeight="1"/>
  <cols>
    <col min="1" max="1" width="11.125" customWidth="1"/>
    <col min="2" max="2" width="33.25" customWidth="1"/>
    <col min="3" max="5" width="14.125" customWidth="1"/>
    <col min="6" max="8" width="8.625" customWidth="1"/>
    <col min="9" max="9" width="10.5" customWidth="1"/>
    <col min="10" max="13" width="7.375" customWidth="1"/>
    <col min="14" max="14" width="10.25" customWidth="1"/>
    <col min="15" max="19" width="7.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248"/>
      <c r="J2" s="258"/>
      <c r="R2" s="3" t="s">
        <v>32</v>
      </c>
    </row>
    <row r="3" ht="36" customHeight="1" spans="1:19">
      <c r="A3" s="249" t="s">
        <v>33</v>
      </c>
      <c r="B3" s="18"/>
      <c r="C3" s="18"/>
      <c r="D3" s="18"/>
      <c r="E3" s="18"/>
      <c r="F3" s="18"/>
      <c r="G3" s="18"/>
      <c r="H3" s="18"/>
      <c r="I3" s="18"/>
      <c r="J3" s="52"/>
      <c r="K3" s="18"/>
      <c r="L3" s="18"/>
      <c r="M3" s="18"/>
      <c r="N3" s="18"/>
      <c r="O3" s="18"/>
      <c r="P3" s="18"/>
      <c r="Q3" s="18"/>
      <c r="R3" s="18"/>
      <c r="S3" s="18"/>
    </row>
    <row r="4" ht="20.3" customHeight="1" spans="1:19">
      <c r="A4" s="250" t="s">
        <v>2</v>
      </c>
      <c r="B4" s="6"/>
      <c r="C4" s="6"/>
      <c r="D4" s="6"/>
      <c r="E4" s="6"/>
      <c r="F4" s="6"/>
      <c r="G4" s="6"/>
      <c r="H4" s="6"/>
      <c r="I4" s="6"/>
      <c r="J4" s="259"/>
      <c r="K4" s="6"/>
      <c r="L4" s="6"/>
      <c r="M4" s="6"/>
      <c r="N4" s="7"/>
      <c r="O4" s="7"/>
      <c r="P4" s="7"/>
      <c r="Q4" s="7"/>
      <c r="R4" s="7" t="s">
        <v>3</v>
      </c>
      <c r="S4" s="7" t="s">
        <v>3</v>
      </c>
    </row>
    <row r="5" ht="33" customHeight="1" spans="1:19">
      <c r="A5" s="251" t="s">
        <v>34</v>
      </c>
      <c r="B5" s="251" t="s">
        <v>35</v>
      </c>
      <c r="C5" s="251" t="s">
        <v>36</v>
      </c>
      <c r="D5" s="251" t="s">
        <v>37</v>
      </c>
      <c r="E5" s="252"/>
      <c r="F5" s="252"/>
      <c r="G5" s="252"/>
      <c r="H5" s="252"/>
      <c r="I5" s="252"/>
      <c r="J5" s="260"/>
      <c r="K5" s="252"/>
      <c r="L5" s="252"/>
      <c r="M5" s="252"/>
      <c r="N5" s="252"/>
      <c r="O5" s="252" t="s">
        <v>25</v>
      </c>
      <c r="P5" s="252"/>
      <c r="Q5" s="252"/>
      <c r="R5" s="252"/>
      <c r="S5" s="252"/>
    </row>
    <row r="6" ht="33" customHeight="1" spans="1:19">
      <c r="A6" s="252"/>
      <c r="B6" s="252"/>
      <c r="C6" s="252"/>
      <c r="D6" s="252" t="s">
        <v>38</v>
      </c>
      <c r="E6" s="252" t="s">
        <v>39</v>
      </c>
      <c r="F6" s="252" t="s">
        <v>40</v>
      </c>
      <c r="G6" s="252" t="s">
        <v>41</v>
      </c>
      <c r="H6" s="252" t="s">
        <v>42</v>
      </c>
      <c r="I6" s="252" t="s">
        <v>43</v>
      </c>
      <c r="J6" s="260"/>
      <c r="K6" s="252" t="s">
        <v>44</v>
      </c>
      <c r="L6" s="252" t="s">
        <v>45</v>
      </c>
      <c r="M6" s="252" t="s">
        <v>46</v>
      </c>
      <c r="N6" s="252" t="s">
        <v>47</v>
      </c>
      <c r="O6" s="261" t="s">
        <v>38</v>
      </c>
      <c r="P6" s="261" t="s">
        <v>39</v>
      </c>
      <c r="Q6" s="261" t="s">
        <v>40</v>
      </c>
      <c r="R6" s="261" t="s">
        <v>41</v>
      </c>
      <c r="S6" s="261" t="s">
        <v>48</v>
      </c>
    </row>
    <row r="7" ht="50" customHeight="1" spans="1:19">
      <c r="A7" s="11"/>
      <c r="B7" s="11"/>
      <c r="C7" s="11"/>
      <c r="D7" s="11"/>
      <c r="E7" s="11"/>
      <c r="F7" s="11"/>
      <c r="G7" s="11"/>
      <c r="H7" s="11"/>
      <c r="I7" s="251" t="s">
        <v>38</v>
      </c>
      <c r="J7" s="251" t="s">
        <v>49</v>
      </c>
      <c r="K7" s="251" t="s">
        <v>44</v>
      </c>
      <c r="L7" s="251" t="s">
        <v>45</v>
      </c>
      <c r="M7" s="251" t="s">
        <v>46</v>
      </c>
      <c r="N7" s="251" t="s">
        <v>47</v>
      </c>
      <c r="O7" s="251"/>
      <c r="P7" s="251"/>
      <c r="Q7" s="251"/>
      <c r="R7" s="251"/>
      <c r="S7" s="251"/>
    </row>
    <row r="8" ht="37" customHeight="1" spans="1:1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260">
        <v>10</v>
      </c>
      <c r="K8" s="260">
        <v>11</v>
      </c>
      <c r="L8" s="260">
        <v>12</v>
      </c>
      <c r="M8" s="260">
        <v>13</v>
      </c>
      <c r="N8" s="260">
        <v>14</v>
      </c>
      <c r="O8" s="260">
        <v>15</v>
      </c>
      <c r="P8" s="260">
        <v>16</v>
      </c>
      <c r="Q8" s="260">
        <v>17</v>
      </c>
      <c r="R8" s="260">
        <v>18</v>
      </c>
      <c r="S8" s="260">
        <v>19</v>
      </c>
    </row>
    <row r="9" s="247" customFormat="1" ht="37" customHeight="1" spans="1:19">
      <c r="A9" s="226" t="s">
        <v>50</v>
      </c>
      <c r="B9" s="253" t="s">
        <v>51</v>
      </c>
      <c r="C9" s="254">
        <f>D9+I9</f>
        <v>9761789</v>
      </c>
      <c r="D9" s="254">
        <f>E9</f>
        <v>9761789</v>
      </c>
      <c r="E9" s="254">
        <f>9721789+40000</f>
        <v>9761789</v>
      </c>
      <c r="F9" s="254"/>
      <c r="G9" s="254"/>
      <c r="H9" s="254"/>
      <c r="I9" s="254"/>
      <c r="J9" s="262"/>
      <c r="K9" s="262"/>
      <c r="L9" s="262"/>
      <c r="M9" s="262"/>
      <c r="N9" s="262"/>
      <c r="O9" s="262"/>
      <c r="P9" s="262"/>
      <c r="Q9" s="262"/>
      <c r="R9" s="262"/>
      <c r="S9" s="262"/>
    </row>
    <row r="10" ht="37" customHeight="1" spans="1:19">
      <c r="A10" s="255" t="s">
        <v>36</v>
      </c>
      <c r="B10" s="256"/>
      <c r="C10" s="257">
        <f>C9</f>
        <v>9761789</v>
      </c>
      <c r="D10" s="257">
        <f>D9</f>
        <v>9761789</v>
      </c>
      <c r="E10" s="257">
        <f>E9</f>
        <v>9761789</v>
      </c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275" right="0.196527777777778" top="0.472222222222222" bottom="1" header="0.5" footer="0.5"/>
  <pageSetup paperSize="9" scale="7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workbookViewId="0">
      <pane ySplit="1" topLeftCell="A5" activePane="bottomLeft" state="frozen"/>
      <selection/>
      <selection pane="bottomLeft" activeCell="A4" sqref="A4:L4"/>
    </sheetView>
  </sheetViews>
  <sheetFormatPr defaultColWidth="9.10833333333333" defaultRowHeight="14.25" customHeight="1"/>
  <cols>
    <col min="1" max="1" width="14.2166666666667" style="181" customWidth="1"/>
    <col min="2" max="2" width="32.55" style="181" customWidth="1"/>
    <col min="3" max="6" width="13.375" style="181" customWidth="1"/>
    <col min="7" max="9" width="9.375" style="181" customWidth="1"/>
    <col min="10" max="10" width="10.875" style="181" customWidth="1"/>
    <col min="11" max="14" width="10.625" style="181" customWidth="1"/>
    <col min="15" max="15" width="11.25" style="181" customWidth="1"/>
    <col min="16" max="16384" width="9.10833333333333" style="181"/>
  </cols>
  <sheetData>
    <row r="1" customHeight="1" spans="1:15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ht="15.75" customHeight="1" spans="15:15">
      <c r="O2" s="203" t="s">
        <v>52</v>
      </c>
    </row>
    <row r="3" ht="28.5" customHeight="1" spans="1:15">
      <c r="A3" s="186" t="s">
        <v>53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ht="15.05" customHeight="1" spans="1:15">
      <c r="A4" s="242" t="s">
        <v>2</v>
      </c>
      <c r="B4" s="243"/>
      <c r="C4" s="244"/>
      <c r="D4" s="244"/>
      <c r="E4" s="244"/>
      <c r="F4" s="244"/>
      <c r="G4" s="190"/>
      <c r="H4" s="244"/>
      <c r="I4" s="244"/>
      <c r="J4" s="190"/>
      <c r="K4" s="244"/>
      <c r="L4" s="244"/>
      <c r="M4" s="190"/>
      <c r="N4" s="190"/>
      <c r="O4" s="204" t="s">
        <v>3</v>
      </c>
    </row>
    <row r="5" ht="38" customHeight="1" spans="1:15">
      <c r="A5" s="192" t="s">
        <v>54</v>
      </c>
      <c r="B5" s="192" t="s">
        <v>55</v>
      </c>
      <c r="C5" s="193" t="s">
        <v>36</v>
      </c>
      <c r="D5" s="193" t="s">
        <v>39</v>
      </c>
      <c r="E5" s="193"/>
      <c r="F5" s="193"/>
      <c r="G5" s="245" t="s">
        <v>40</v>
      </c>
      <c r="H5" s="192" t="s">
        <v>41</v>
      </c>
      <c r="I5" s="192" t="s">
        <v>56</v>
      </c>
      <c r="J5" s="193" t="s">
        <v>57</v>
      </c>
      <c r="K5" s="192" t="s">
        <v>58</v>
      </c>
      <c r="L5" s="192" t="s">
        <v>59</v>
      </c>
      <c r="M5" s="192" t="s">
        <v>60</v>
      </c>
      <c r="N5" s="192" t="s">
        <v>61</v>
      </c>
      <c r="O5" s="192" t="s">
        <v>62</v>
      </c>
    </row>
    <row r="6" ht="38" customHeight="1" spans="1:15">
      <c r="A6" s="193"/>
      <c r="B6" s="193"/>
      <c r="C6" s="193"/>
      <c r="D6" s="193" t="s">
        <v>38</v>
      </c>
      <c r="E6" s="193" t="s">
        <v>63</v>
      </c>
      <c r="F6" s="193" t="s">
        <v>64</v>
      </c>
      <c r="G6" s="193"/>
      <c r="H6" s="193"/>
      <c r="I6" s="193"/>
      <c r="J6" s="193" t="s">
        <v>38</v>
      </c>
      <c r="K6" s="191" t="s">
        <v>58</v>
      </c>
      <c r="L6" s="191" t="s">
        <v>59</v>
      </c>
      <c r="M6" s="191" t="s">
        <v>60</v>
      </c>
      <c r="N6" s="191" t="s">
        <v>61</v>
      </c>
      <c r="O6" s="191" t="s">
        <v>62</v>
      </c>
    </row>
    <row r="7" ht="20" customHeight="1" spans="1:15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246">
        <v>8</v>
      </c>
      <c r="I7" s="246">
        <v>9</v>
      </c>
      <c r="J7" s="246">
        <v>10</v>
      </c>
      <c r="K7" s="246">
        <v>11</v>
      </c>
      <c r="L7" s="246">
        <v>12</v>
      </c>
      <c r="M7" s="246">
        <v>13</v>
      </c>
      <c r="N7" s="246">
        <v>14</v>
      </c>
      <c r="O7" s="193">
        <v>15</v>
      </c>
    </row>
    <row r="8" ht="20" customHeight="1" spans="1:15">
      <c r="A8" s="222" t="s">
        <v>65</v>
      </c>
      <c r="B8" s="193"/>
      <c r="C8" s="210">
        <f>C9+C12</f>
        <v>6871596</v>
      </c>
      <c r="D8" s="210">
        <f>D9+D12</f>
        <v>6871596</v>
      </c>
      <c r="E8" s="210">
        <f>E9+E12</f>
        <v>5954476</v>
      </c>
      <c r="F8" s="210">
        <f>F9+F12</f>
        <v>917120</v>
      </c>
      <c r="G8" s="193"/>
      <c r="H8" s="246"/>
      <c r="I8" s="246"/>
      <c r="J8" s="246"/>
      <c r="K8" s="246"/>
      <c r="L8" s="246"/>
      <c r="M8" s="246"/>
      <c r="N8" s="246"/>
      <c r="O8" s="193"/>
    </row>
    <row r="9" ht="20" customHeight="1" spans="1:15">
      <c r="A9" s="226" t="s">
        <v>66</v>
      </c>
      <c r="B9" s="226" t="s">
        <v>67</v>
      </c>
      <c r="C9" s="197">
        <f>C11+C10</f>
        <v>6854476</v>
      </c>
      <c r="D9" s="197">
        <f>D11+D10</f>
        <v>6854476</v>
      </c>
      <c r="E9" s="197">
        <f>E11+E10</f>
        <v>5954476</v>
      </c>
      <c r="F9" s="197">
        <f>F11+F10</f>
        <v>900000</v>
      </c>
      <c r="G9" s="197"/>
      <c r="H9" s="197"/>
      <c r="I9" s="197"/>
      <c r="J9" s="197"/>
      <c r="K9" s="201"/>
      <c r="L9" s="201"/>
      <c r="M9" s="201"/>
      <c r="N9" s="201"/>
      <c r="O9" s="201"/>
    </row>
    <row r="10" ht="20" customHeight="1" spans="1:15">
      <c r="A10" s="227" t="s">
        <v>68</v>
      </c>
      <c r="B10" s="227" t="s">
        <v>69</v>
      </c>
      <c r="C10" s="197">
        <f>D10+J10</f>
        <v>5954476</v>
      </c>
      <c r="D10" s="197">
        <f>E10+F10</f>
        <v>5954476</v>
      </c>
      <c r="E10" s="197">
        <f>5914476+40000</f>
        <v>5954476</v>
      </c>
      <c r="F10" s="197"/>
      <c r="G10" s="197"/>
      <c r="H10" s="197"/>
      <c r="I10" s="197"/>
      <c r="J10" s="197"/>
      <c r="K10" s="201"/>
      <c r="L10" s="201"/>
      <c r="M10" s="201"/>
      <c r="N10" s="201"/>
      <c r="O10" s="201"/>
    </row>
    <row r="11" ht="20" customHeight="1" spans="1:15">
      <c r="A11" s="227" t="s">
        <v>70</v>
      </c>
      <c r="B11" s="227" t="s">
        <v>71</v>
      </c>
      <c r="C11" s="197">
        <f>D11+J11</f>
        <v>900000</v>
      </c>
      <c r="D11" s="197">
        <f>E11+F11</f>
        <v>900000</v>
      </c>
      <c r="E11" s="197"/>
      <c r="F11" s="197">
        <v>900000</v>
      </c>
      <c r="G11" s="197"/>
      <c r="H11" s="197"/>
      <c r="I11" s="197"/>
      <c r="J11" s="197"/>
      <c r="K11" s="201"/>
      <c r="L11" s="201"/>
      <c r="M11" s="201"/>
      <c r="N11" s="201"/>
      <c r="O11" s="201"/>
    </row>
    <row r="12" ht="20" customHeight="1" spans="1:15">
      <c r="A12" s="226" t="s">
        <v>72</v>
      </c>
      <c r="B12" s="226" t="s">
        <v>73</v>
      </c>
      <c r="C12" s="197">
        <f>C13</f>
        <v>17120</v>
      </c>
      <c r="D12" s="197">
        <f>D13</f>
        <v>17120</v>
      </c>
      <c r="E12" s="197">
        <f>E13</f>
        <v>0</v>
      </c>
      <c r="F12" s="197">
        <f>F13</f>
        <v>17120</v>
      </c>
      <c r="G12" s="197"/>
      <c r="H12" s="197"/>
      <c r="I12" s="197"/>
      <c r="J12" s="197"/>
      <c r="K12" s="201"/>
      <c r="L12" s="201"/>
      <c r="M12" s="201"/>
      <c r="N12" s="201"/>
      <c r="O12" s="201"/>
    </row>
    <row r="13" ht="20" customHeight="1" spans="1:15">
      <c r="A13" s="227" t="s">
        <v>74</v>
      </c>
      <c r="B13" s="227" t="s">
        <v>73</v>
      </c>
      <c r="C13" s="197">
        <f>D13+J13</f>
        <v>17120</v>
      </c>
      <c r="D13" s="197">
        <f>E13+F13</f>
        <v>17120</v>
      </c>
      <c r="E13" s="197"/>
      <c r="F13" s="210">
        <v>17120</v>
      </c>
      <c r="G13" s="197"/>
      <c r="H13" s="197"/>
      <c r="I13" s="197"/>
      <c r="J13" s="197"/>
      <c r="K13" s="201"/>
      <c r="L13" s="201"/>
      <c r="M13" s="201"/>
      <c r="N13" s="201"/>
      <c r="O13" s="201"/>
    </row>
    <row r="14" ht="20" customHeight="1" spans="1:15">
      <c r="A14" s="222" t="s">
        <v>75</v>
      </c>
      <c r="B14" s="222" t="s">
        <v>76</v>
      </c>
      <c r="C14" s="210">
        <v>1012800</v>
      </c>
      <c r="D14" s="210">
        <v>1012800</v>
      </c>
      <c r="E14" s="210">
        <v>1012800</v>
      </c>
      <c r="F14" s="197"/>
      <c r="G14" s="197"/>
      <c r="H14" s="197"/>
      <c r="I14" s="197"/>
      <c r="J14" s="197"/>
      <c r="K14" s="201"/>
      <c r="L14" s="201"/>
      <c r="M14" s="201"/>
      <c r="N14" s="201"/>
      <c r="O14" s="201"/>
    </row>
    <row r="15" ht="20" customHeight="1" spans="1:15">
      <c r="A15" s="224" t="s">
        <v>77</v>
      </c>
      <c r="B15" s="224" t="s">
        <v>78</v>
      </c>
      <c r="C15" s="210">
        <v>1012800</v>
      </c>
      <c r="D15" s="210">
        <v>1012800</v>
      </c>
      <c r="E15" s="210">
        <v>1012800</v>
      </c>
      <c r="F15" s="197"/>
      <c r="G15" s="197"/>
      <c r="H15" s="197"/>
      <c r="I15" s="197"/>
      <c r="J15" s="197"/>
      <c r="K15" s="201"/>
      <c r="L15" s="201"/>
      <c r="M15" s="201"/>
      <c r="N15" s="201"/>
      <c r="O15" s="201"/>
    </row>
    <row r="16" ht="20" customHeight="1" spans="1:15">
      <c r="A16" s="225" t="s">
        <v>79</v>
      </c>
      <c r="B16" s="225" t="s">
        <v>80</v>
      </c>
      <c r="C16" s="210">
        <v>4950</v>
      </c>
      <c r="D16" s="210">
        <v>4950</v>
      </c>
      <c r="E16" s="210">
        <v>4950</v>
      </c>
      <c r="F16" s="197"/>
      <c r="G16" s="197"/>
      <c r="H16" s="197"/>
      <c r="I16" s="197"/>
      <c r="J16" s="197"/>
      <c r="K16" s="201"/>
      <c r="L16" s="201"/>
      <c r="M16" s="201"/>
      <c r="N16" s="201"/>
      <c r="O16" s="201"/>
    </row>
    <row r="17" ht="20" customHeight="1" spans="1:15">
      <c r="A17" s="225" t="s">
        <v>81</v>
      </c>
      <c r="B17" s="225" t="s">
        <v>82</v>
      </c>
      <c r="C17" s="210">
        <v>5250</v>
      </c>
      <c r="D17" s="210">
        <v>5250</v>
      </c>
      <c r="E17" s="210">
        <v>5250</v>
      </c>
      <c r="F17" s="197"/>
      <c r="G17" s="197"/>
      <c r="H17" s="197"/>
      <c r="I17" s="197"/>
      <c r="J17" s="197"/>
      <c r="K17" s="201"/>
      <c r="L17" s="201"/>
      <c r="M17" s="201"/>
      <c r="N17" s="201"/>
      <c r="O17" s="201"/>
    </row>
    <row r="18" ht="20" customHeight="1" spans="1:15">
      <c r="A18" s="225" t="s">
        <v>83</v>
      </c>
      <c r="B18" s="225" t="s">
        <v>84</v>
      </c>
      <c r="C18" s="210">
        <v>1002600</v>
      </c>
      <c r="D18" s="210">
        <v>1002600</v>
      </c>
      <c r="E18" s="210">
        <v>1002600</v>
      </c>
      <c r="F18" s="197"/>
      <c r="G18" s="197"/>
      <c r="H18" s="197"/>
      <c r="I18" s="197"/>
      <c r="J18" s="197"/>
      <c r="K18" s="201"/>
      <c r="L18" s="201"/>
      <c r="M18" s="201"/>
      <c r="N18" s="201"/>
      <c r="O18" s="201"/>
    </row>
    <row r="19" ht="20" customHeight="1" spans="1:15">
      <c r="A19" s="222" t="s">
        <v>85</v>
      </c>
      <c r="B19" s="222" t="s">
        <v>86</v>
      </c>
      <c r="C19" s="210">
        <v>807509</v>
      </c>
      <c r="D19" s="210">
        <v>807509</v>
      </c>
      <c r="E19" s="210">
        <v>807509</v>
      </c>
      <c r="F19" s="197"/>
      <c r="G19" s="197"/>
      <c r="H19" s="197"/>
      <c r="I19" s="197"/>
      <c r="J19" s="197"/>
      <c r="K19" s="201"/>
      <c r="L19" s="201"/>
      <c r="M19" s="201"/>
      <c r="N19" s="201"/>
      <c r="O19" s="201"/>
    </row>
    <row r="20" ht="20" customHeight="1" spans="1:15">
      <c r="A20" s="224" t="s">
        <v>87</v>
      </c>
      <c r="B20" s="224" t="s">
        <v>88</v>
      </c>
      <c r="C20" s="210">
        <v>807509</v>
      </c>
      <c r="D20" s="210">
        <v>807509</v>
      </c>
      <c r="E20" s="210">
        <v>807509</v>
      </c>
      <c r="F20" s="197"/>
      <c r="G20" s="197"/>
      <c r="H20" s="197"/>
      <c r="I20" s="197"/>
      <c r="J20" s="197"/>
      <c r="K20" s="201"/>
      <c r="L20" s="201"/>
      <c r="M20" s="201"/>
      <c r="N20" s="201"/>
      <c r="O20" s="201"/>
    </row>
    <row r="21" ht="20" customHeight="1" spans="1:15">
      <c r="A21" s="225" t="s">
        <v>89</v>
      </c>
      <c r="B21" s="225" t="s">
        <v>90</v>
      </c>
      <c r="C21" s="210">
        <v>453956</v>
      </c>
      <c r="D21" s="210">
        <v>453956</v>
      </c>
      <c r="E21" s="210">
        <v>453956</v>
      </c>
      <c r="F21" s="197"/>
      <c r="G21" s="197"/>
      <c r="H21" s="197"/>
      <c r="I21" s="197"/>
      <c r="J21" s="197"/>
      <c r="K21" s="201"/>
      <c r="L21" s="201"/>
      <c r="M21" s="201"/>
      <c r="N21" s="201"/>
      <c r="O21" s="201"/>
    </row>
    <row r="22" ht="20" customHeight="1" spans="1:15">
      <c r="A22" s="225" t="s">
        <v>91</v>
      </c>
      <c r="B22" s="225" t="s">
        <v>92</v>
      </c>
      <c r="C22" s="210">
        <v>10943</v>
      </c>
      <c r="D22" s="210">
        <v>10943</v>
      </c>
      <c r="E22" s="210">
        <v>10943</v>
      </c>
      <c r="F22" s="197"/>
      <c r="G22" s="197"/>
      <c r="H22" s="197"/>
      <c r="I22" s="197"/>
      <c r="J22" s="197"/>
      <c r="K22" s="201"/>
      <c r="L22" s="201"/>
      <c r="M22" s="201"/>
      <c r="N22" s="201"/>
      <c r="O22" s="201"/>
    </row>
    <row r="23" ht="20" customHeight="1" spans="1:15">
      <c r="A23" s="225" t="s">
        <v>93</v>
      </c>
      <c r="B23" s="225" t="s">
        <v>94</v>
      </c>
      <c r="C23" s="210">
        <v>331900</v>
      </c>
      <c r="D23" s="210">
        <v>331900</v>
      </c>
      <c r="E23" s="210">
        <v>331900</v>
      </c>
      <c r="F23" s="197"/>
      <c r="G23" s="197"/>
      <c r="H23" s="197"/>
      <c r="I23" s="197"/>
      <c r="J23" s="197"/>
      <c r="K23" s="201"/>
      <c r="L23" s="201"/>
      <c r="M23" s="201"/>
      <c r="N23" s="201"/>
      <c r="O23" s="201"/>
    </row>
    <row r="24" ht="20" customHeight="1" spans="1:15">
      <c r="A24" s="225" t="s">
        <v>95</v>
      </c>
      <c r="B24" s="225" t="s">
        <v>96</v>
      </c>
      <c r="C24" s="210">
        <v>10710</v>
      </c>
      <c r="D24" s="210">
        <v>10710</v>
      </c>
      <c r="E24" s="210">
        <v>10710</v>
      </c>
      <c r="F24" s="197"/>
      <c r="G24" s="197"/>
      <c r="H24" s="197"/>
      <c r="I24" s="197"/>
      <c r="J24" s="197"/>
      <c r="K24" s="201"/>
      <c r="L24" s="201"/>
      <c r="M24" s="201"/>
      <c r="N24" s="201"/>
      <c r="O24" s="201"/>
    </row>
    <row r="25" ht="20" customHeight="1" spans="1:15">
      <c r="A25" s="222" t="s">
        <v>97</v>
      </c>
      <c r="B25" s="222" t="s">
        <v>98</v>
      </c>
      <c r="C25" s="210">
        <v>1069884</v>
      </c>
      <c r="D25" s="210">
        <v>1069884</v>
      </c>
      <c r="E25" s="210">
        <v>1069884</v>
      </c>
      <c r="F25" s="197"/>
      <c r="G25" s="197"/>
      <c r="H25" s="197"/>
      <c r="I25" s="197"/>
      <c r="J25" s="197"/>
      <c r="K25" s="201"/>
      <c r="L25" s="201"/>
      <c r="M25" s="201"/>
      <c r="N25" s="201"/>
      <c r="O25" s="201"/>
    </row>
    <row r="26" ht="20" customHeight="1" spans="1:15">
      <c r="A26" s="224" t="s">
        <v>99</v>
      </c>
      <c r="B26" s="224" t="s">
        <v>100</v>
      </c>
      <c r="C26" s="210">
        <v>1069884</v>
      </c>
      <c r="D26" s="210">
        <v>1069884</v>
      </c>
      <c r="E26" s="210">
        <v>1069884</v>
      </c>
      <c r="F26" s="197"/>
      <c r="G26" s="197"/>
      <c r="H26" s="197"/>
      <c r="I26" s="197"/>
      <c r="J26" s="197"/>
      <c r="K26" s="201"/>
      <c r="L26" s="201"/>
      <c r="M26" s="201"/>
      <c r="N26" s="201"/>
      <c r="O26" s="201"/>
    </row>
    <row r="27" ht="20" customHeight="1" spans="1:15">
      <c r="A27" s="225" t="s">
        <v>101</v>
      </c>
      <c r="B27" s="225" t="s">
        <v>102</v>
      </c>
      <c r="C27" s="210">
        <v>1069884</v>
      </c>
      <c r="D27" s="210">
        <v>1069884</v>
      </c>
      <c r="E27" s="210">
        <v>1069884</v>
      </c>
      <c r="F27" s="197"/>
      <c r="G27" s="197"/>
      <c r="H27" s="197"/>
      <c r="I27" s="197"/>
      <c r="J27" s="197"/>
      <c r="K27" s="201"/>
      <c r="L27" s="201"/>
      <c r="M27" s="201"/>
      <c r="N27" s="201"/>
      <c r="O27" s="201"/>
    </row>
    <row r="28" ht="20" customHeight="1" spans="1:15">
      <c r="A28" s="163" t="s">
        <v>103</v>
      </c>
      <c r="B28" s="163"/>
      <c r="C28" s="197">
        <f>C8+C14+C19+C25</f>
        <v>9761789</v>
      </c>
      <c r="D28" s="197">
        <f t="shared" ref="D28:O28" si="0">D8+D14+D19+D25</f>
        <v>9761789</v>
      </c>
      <c r="E28" s="197">
        <f t="shared" si="0"/>
        <v>8844669</v>
      </c>
      <c r="F28" s="197">
        <f t="shared" si="0"/>
        <v>917120</v>
      </c>
      <c r="G28" s="197">
        <f t="shared" si="0"/>
        <v>0</v>
      </c>
      <c r="H28" s="197">
        <f t="shared" si="0"/>
        <v>0</v>
      </c>
      <c r="I28" s="197">
        <f t="shared" si="0"/>
        <v>0</v>
      </c>
      <c r="J28" s="197">
        <f t="shared" si="0"/>
        <v>0</v>
      </c>
      <c r="K28" s="197">
        <f t="shared" si="0"/>
        <v>0</v>
      </c>
      <c r="L28" s="197">
        <f t="shared" si="0"/>
        <v>0</v>
      </c>
      <c r="M28" s="197">
        <f t="shared" si="0"/>
        <v>0</v>
      </c>
      <c r="N28" s="197">
        <f t="shared" si="0"/>
        <v>0</v>
      </c>
      <c r="O28" s="197">
        <f t="shared" si="0"/>
        <v>0</v>
      </c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314583333333333" right="0.156944444444444" top="0.511805555555556" bottom="0.590277777777778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0833333333333" defaultRowHeight="14.25" customHeight="1" outlineLevelCol="3"/>
  <cols>
    <col min="1" max="4" width="33.25" customWidth="1"/>
  </cols>
  <sheetData>
    <row r="1" customHeight="1" spans="1:4">
      <c r="A1" s="1"/>
      <c r="B1" s="1"/>
      <c r="C1" s="1"/>
      <c r="D1" s="1"/>
    </row>
    <row r="2" customHeight="1" spans="4:4">
      <c r="D2" s="229" t="s">
        <v>104</v>
      </c>
    </row>
    <row r="3" ht="31.6" customHeight="1" spans="1:4">
      <c r="A3" s="51" t="s">
        <v>105</v>
      </c>
      <c r="B3" s="230"/>
      <c r="C3" s="230"/>
      <c r="D3" s="230"/>
    </row>
    <row r="4" ht="17.2" customHeight="1" spans="1:4">
      <c r="A4" s="5" t="s">
        <v>2</v>
      </c>
      <c r="B4" s="231"/>
      <c r="C4" s="231"/>
      <c r="D4" s="232" t="s">
        <v>3</v>
      </c>
    </row>
    <row r="5" ht="24.75" customHeight="1" spans="1:4">
      <c r="A5" s="67" t="s">
        <v>4</v>
      </c>
      <c r="B5" s="207"/>
      <c r="C5" s="67" t="s">
        <v>5</v>
      </c>
      <c r="D5" s="207"/>
    </row>
    <row r="6" ht="15.75" customHeight="1" spans="1:4">
      <c r="A6" s="66" t="s">
        <v>6</v>
      </c>
      <c r="B6" s="233" t="s">
        <v>7</v>
      </c>
      <c r="C6" s="66" t="s">
        <v>106</v>
      </c>
      <c r="D6" s="233" t="s">
        <v>7</v>
      </c>
    </row>
    <row r="7" ht="14.1" customHeight="1" spans="1:4">
      <c r="A7" s="70"/>
      <c r="B7" s="89"/>
      <c r="C7" s="70"/>
      <c r="D7" s="89"/>
    </row>
    <row r="8" ht="29.15" customHeight="1" spans="1:4">
      <c r="A8" s="234" t="s">
        <v>107</v>
      </c>
      <c r="B8" s="108">
        <f>B9</f>
        <v>9761789</v>
      </c>
      <c r="C8" s="235" t="s">
        <v>10</v>
      </c>
      <c r="D8" s="236">
        <v>6871596</v>
      </c>
    </row>
    <row r="9" ht="29.15" customHeight="1" spans="1:4">
      <c r="A9" s="237" t="s">
        <v>108</v>
      </c>
      <c r="B9" s="236">
        <v>9761789</v>
      </c>
      <c r="C9" s="235" t="s">
        <v>12</v>
      </c>
      <c r="D9" s="236">
        <v>1012800</v>
      </c>
    </row>
    <row r="10" ht="29.15" customHeight="1" spans="1:4">
      <c r="A10" s="237" t="s">
        <v>109</v>
      </c>
      <c r="B10" s="108"/>
      <c r="C10" s="235" t="s">
        <v>14</v>
      </c>
      <c r="D10" s="236">
        <v>807509</v>
      </c>
    </row>
    <row r="11" ht="29.15" customHeight="1" spans="1:4">
      <c r="A11" s="237" t="s">
        <v>110</v>
      </c>
      <c r="B11" s="108"/>
      <c r="C11" s="235" t="s">
        <v>16</v>
      </c>
      <c r="D11" s="236">
        <v>1069884</v>
      </c>
    </row>
    <row r="12" ht="29.15" customHeight="1" spans="1:4">
      <c r="A12" s="234" t="s">
        <v>111</v>
      </c>
      <c r="B12" s="236"/>
      <c r="C12" s="238"/>
      <c r="D12" s="236"/>
    </row>
    <row r="13" ht="29.15" customHeight="1" spans="1:4">
      <c r="A13" s="237" t="s">
        <v>108</v>
      </c>
      <c r="B13" s="236"/>
      <c r="C13" s="238"/>
      <c r="D13" s="236"/>
    </row>
    <row r="14" ht="29.15" customHeight="1" spans="1:4">
      <c r="A14" s="239" t="s">
        <v>109</v>
      </c>
      <c r="B14" s="236"/>
      <c r="C14" s="238"/>
      <c r="D14" s="236"/>
    </row>
    <row r="15" ht="29.15" customHeight="1" spans="1:4">
      <c r="A15" s="239" t="s">
        <v>110</v>
      </c>
      <c r="B15" s="236"/>
      <c r="C15" s="238"/>
      <c r="D15" s="236"/>
    </row>
    <row r="16" ht="29.15" customHeight="1" spans="1:4">
      <c r="A16" s="240"/>
      <c r="B16" s="236"/>
      <c r="C16" s="241" t="s">
        <v>112</v>
      </c>
      <c r="D16" s="236"/>
    </row>
    <row r="17" ht="29.15" customHeight="1" spans="1:4">
      <c r="A17" s="240" t="s">
        <v>113</v>
      </c>
      <c r="B17" s="236">
        <f>B9</f>
        <v>9761789</v>
      </c>
      <c r="C17" s="238" t="s">
        <v>31</v>
      </c>
      <c r="D17" s="236">
        <f>SUM(D8:D11)</f>
        <v>9761789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629861111111111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5" activePane="bottomLeft" state="frozen"/>
      <selection/>
      <selection pane="bottomLeft" activeCell="A4" sqref="A4:E4"/>
    </sheetView>
  </sheetViews>
  <sheetFormatPr defaultColWidth="9.10833333333333" defaultRowHeight="14.25" customHeight="1" outlineLevelCol="6"/>
  <cols>
    <col min="1" max="1" width="20.1083333333333" style="109" customWidth="1"/>
    <col min="2" max="2" width="37.3333333333333" style="109" customWidth="1"/>
    <col min="3" max="3" width="24.2166666666667" style="109" customWidth="1"/>
    <col min="4" max="6" width="25" style="109" customWidth="1"/>
    <col min="7" max="7" width="24.2166666666667" style="109" customWidth="1"/>
    <col min="8" max="16384" width="9.10833333333333" style="109"/>
  </cols>
  <sheetData>
    <row r="1" customHeight="1" spans="1:7">
      <c r="A1" s="110"/>
      <c r="B1" s="110"/>
      <c r="C1" s="110"/>
      <c r="D1" s="110"/>
      <c r="E1" s="110"/>
      <c r="F1" s="110"/>
      <c r="G1" s="110"/>
    </row>
    <row r="2" ht="11.95" customHeight="1" spans="4:7">
      <c r="D2" s="177"/>
      <c r="F2" s="178"/>
      <c r="G2" s="178" t="s">
        <v>114</v>
      </c>
    </row>
    <row r="3" ht="38.95" customHeight="1" spans="1:7">
      <c r="A3" s="211" t="s">
        <v>115</v>
      </c>
      <c r="B3" s="211"/>
      <c r="C3" s="211"/>
      <c r="D3" s="211"/>
      <c r="E3" s="211"/>
      <c r="F3" s="211"/>
      <c r="G3" s="211"/>
    </row>
    <row r="4" ht="18" customHeight="1" spans="1:7">
      <c r="A4" s="157" t="s">
        <v>2</v>
      </c>
      <c r="F4" s="179"/>
      <c r="G4" s="179" t="s">
        <v>3</v>
      </c>
    </row>
    <row r="5" ht="21" customHeight="1" spans="1:7">
      <c r="A5" s="212" t="s">
        <v>116</v>
      </c>
      <c r="B5" s="213"/>
      <c r="C5" s="214" t="s">
        <v>36</v>
      </c>
      <c r="D5" s="215" t="s">
        <v>63</v>
      </c>
      <c r="E5" s="215"/>
      <c r="F5" s="216"/>
      <c r="G5" s="214" t="s">
        <v>64</v>
      </c>
    </row>
    <row r="6" ht="21" customHeight="1" spans="1:7">
      <c r="A6" s="217" t="s">
        <v>54</v>
      </c>
      <c r="B6" s="218" t="s">
        <v>55</v>
      </c>
      <c r="C6" s="219"/>
      <c r="D6" s="219" t="s">
        <v>38</v>
      </c>
      <c r="E6" s="219" t="s">
        <v>117</v>
      </c>
      <c r="F6" s="219" t="s">
        <v>118</v>
      </c>
      <c r="G6" s="219"/>
    </row>
    <row r="7" ht="21" customHeight="1" spans="1:7">
      <c r="A7" s="220" t="s">
        <v>119</v>
      </c>
      <c r="B7" s="220" t="s">
        <v>120</v>
      </c>
      <c r="C7" s="220" t="s">
        <v>121</v>
      </c>
      <c r="D7" s="221"/>
      <c r="E7" s="220" t="s">
        <v>122</v>
      </c>
      <c r="F7" s="220" t="s">
        <v>123</v>
      </c>
      <c r="G7" s="220" t="s">
        <v>124</v>
      </c>
    </row>
    <row r="8" ht="21" customHeight="1" spans="1:7">
      <c r="A8" s="222" t="s">
        <v>65</v>
      </c>
      <c r="B8" s="222" t="s">
        <v>125</v>
      </c>
      <c r="C8" s="223">
        <f>D8+G8</f>
        <v>6871596</v>
      </c>
      <c r="D8" s="223">
        <f>E8+F8</f>
        <v>5954476</v>
      </c>
      <c r="E8" s="223">
        <f>E9+E12</f>
        <v>5219876</v>
      </c>
      <c r="F8" s="223">
        <f>F9+F12</f>
        <v>734600</v>
      </c>
      <c r="G8" s="223">
        <f>G9+G12</f>
        <v>917120</v>
      </c>
    </row>
    <row r="9" s="109" customFormat="1" ht="21" customHeight="1" spans="1:7">
      <c r="A9" s="224" t="s">
        <v>66</v>
      </c>
      <c r="B9" s="224" t="s">
        <v>67</v>
      </c>
      <c r="C9" s="223">
        <f t="shared" ref="C9:C29" si="0">D9+G9</f>
        <v>6854476</v>
      </c>
      <c r="D9" s="223">
        <f t="shared" ref="D9:D27" si="1">E9+F9</f>
        <v>5954476</v>
      </c>
      <c r="E9" s="223">
        <f>E10+E11</f>
        <v>5219876</v>
      </c>
      <c r="F9" s="223">
        <f>F10+F11</f>
        <v>734600</v>
      </c>
      <c r="G9" s="223">
        <f>G10+G11</f>
        <v>900000</v>
      </c>
    </row>
    <row r="10" s="109" customFormat="1" ht="21" customHeight="1" spans="1:7">
      <c r="A10" s="225" t="s">
        <v>68</v>
      </c>
      <c r="B10" s="225" t="s">
        <v>69</v>
      </c>
      <c r="C10" s="223">
        <f t="shared" si="0"/>
        <v>5954476</v>
      </c>
      <c r="D10" s="223">
        <f t="shared" si="1"/>
        <v>5954476</v>
      </c>
      <c r="E10" s="223">
        <v>5219876</v>
      </c>
      <c r="F10" s="223">
        <v>734600</v>
      </c>
      <c r="G10" s="223"/>
    </row>
    <row r="11" ht="21" customHeight="1" spans="1:7">
      <c r="A11" s="225" t="s">
        <v>70</v>
      </c>
      <c r="B11" s="225" t="s">
        <v>71</v>
      </c>
      <c r="C11" s="223">
        <f t="shared" si="0"/>
        <v>900000</v>
      </c>
      <c r="D11" s="223">
        <f t="shared" si="1"/>
        <v>0</v>
      </c>
      <c r="E11" s="223">
        <v>0</v>
      </c>
      <c r="F11" s="223"/>
      <c r="G11" s="223">
        <v>900000</v>
      </c>
    </row>
    <row r="12" ht="21" customHeight="1" spans="1:7">
      <c r="A12" s="226" t="s">
        <v>72</v>
      </c>
      <c r="B12" s="226" t="s">
        <v>73</v>
      </c>
      <c r="C12" s="223">
        <f t="shared" si="0"/>
        <v>17120</v>
      </c>
      <c r="D12" s="223">
        <f t="shared" si="1"/>
        <v>0</v>
      </c>
      <c r="E12" s="223">
        <v>0</v>
      </c>
      <c r="F12" s="223"/>
      <c r="G12" s="223">
        <v>17120</v>
      </c>
    </row>
    <row r="13" s="109" customFormat="1" ht="21" customHeight="1" spans="1:7">
      <c r="A13" s="227" t="s">
        <v>74</v>
      </c>
      <c r="B13" s="227" t="s">
        <v>73</v>
      </c>
      <c r="C13" s="223">
        <f t="shared" si="0"/>
        <v>17120</v>
      </c>
      <c r="D13" s="223">
        <f t="shared" si="1"/>
        <v>0</v>
      </c>
      <c r="E13" s="197">
        <f>F13+L13</f>
        <v>0</v>
      </c>
      <c r="F13" s="197"/>
      <c r="G13" s="197">
        <v>17120</v>
      </c>
    </row>
    <row r="14" s="109" customFormat="1" ht="21" customHeight="1" spans="1:7">
      <c r="A14" s="222" t="s">
        <v>75</v>
      </c>
      <c r="B14" s="222" t="s">
        <v>76</v>
      </c>
      <c r="C14" s="223">
        <f t="shared" si="0"/>
        <v>1012800</v>
      </c>
      <c r="D14" s="223">
        <f t="shared" si="1"/>
        <v>1012800</v>
      </c>
      <c r="E14" s="223">
        <v>1012800</v>
      </c>
      <c r="F14" s="223"/>
      <c r="G14" s="223"/>
    </row>
    <row r="15" ht="21" customHeight="1" spans="1:7">
      <c r="A15" s="224" t="s">
        <v>77</v>
      </c>
      <c r="B15" s="224" t="s">
        <v>78</v>
      </c>
      <c r="C15" s="223">
        <f t="shared" si="0"/>
        <v>1012800</v>
      </c>
      <c r="D15" s="223">
        <f t="shared" si="1"/>
        <v>1012800</v>
      </c>
      <c r="E15" s="223">
        <v>1012800</v>
      </c>
      <c r="F15" s="223"/>
      <c r="G15" s="223"/>
    </row>
    <row r="16" ht="21" customHeight="1" spans="1:7">
      <c r="A16" s="225" t="s">
        <v>79</v>
      </c>
      <c r="B16" s="225" t="s">
        <v>80</v>
      </c>
      <c r="C16" s="223">
        <f t="shared" si="0"/>
        <v>4950</v>
      </c>
      <c r="D16" s="223">
        <f t="shared" si="1"/>
        <v>4950</v>
      </c>
      <c r="E16" s="223">
        <v>4950</v>
      </c>
      <c r="F16" s="223"/>
      <c r="G16" s="223"/>
    </row>
    <row r="17" ht="21" customHeight="1" spans="1:7">
      <c r="A17" s="225" t="s">
        <v>81</v>
      </c>
      <c r="B17" s="225" t="s">
        <v>82</v>
      </c>
      <c r="C17" s="223">
        <f t="shared" si="0"/>
        <v>5250</v>
      </c>
      <c r="D17" s="223">
        <f t="shared" si="1"/>
        <v>5250</v>
      </c>
      <c r="E17" s="223">
        <v>5250</v>
      </c>
      <c r="F17" s="223"/>
      <c r="G17" s="223"/>
    </row>
    <row r="18" ht="21" customHeight="1" spans="1:7">
      <c r="A18" s="225" t="s">
        <v>83</v>
      </c>
      <c r="B18" s="225" t="s">
        <v>84</v>
      </c>
      <c r="C18" s="223">
        <f t="shared" si="0"/>
        <v>1002600</v>
      </c>
      <c r="D18" s="223">
        <f t="shared" si="1"/>
        <v>1002600</v>
      </c>
      <c r="E18" s="223">
        <v>1002600</v>
      </c>
      <c r="F18" s="223"/>
      <c r="G18" s="223"/>
    </row>
    <row r="19" ht="21" customHeight="1" spans="1:7">
      <c r="A19" s="222" t="s">
        <v>85</v>
      </c>
      <c r="B19" s="222" t="s">
        <v>86</v>
      </c>
      <c r="C19" s="223">
        <f t="shared" si="0"/>
        <v>807509</v>
      </c>
      <c r="D19" s="223">
        <f t="shared" si="1"/>
        <v>807509</v>
      </c>
      <c r="E19" s="223">
        <v>807509</v>
      </c>
      <c r="F19" s="223"/>
      <c r="G19" s="223"/>
    </row>
    <row r="20" ht="21" customHeight="1" spans="1:7">
      <c r="A20" s="224" t="s">
        <v>87</v>
      </c>
      <c r="B20" s="224" t="s">
        <v>88</v>
      </c>
      <c r="C20" s="223">
        <f t="shared" si="0"/>
        <v>807509</v>
      </c>
      <c r="D20" s="223">
        <f t="shared" si="1"/>
        <v>807509</v>
      </c>
      <c r="E20" s="223">
        <v>807509</v>
      </c>
      <c r="F20" s="223"/>
      <c r="G20" s="223"/>
    </row>
    <row r="21" ht="21" customHeight="1" spans="1:7">
      <c r="A21" s="225" t="s">
        <v>89</v>
      </c>
      <c r="B21" s="225" t="s">
        <v>90</v>
      </c>
      <c r="C21" s="223">
        <f t="shared" si="0"/>
        <v>453956</v>
      </c>
      <c r="D21" s="223">
        <f t="shared" si="1"/>
        <v>453956</v>
      </c>
      <c r="E21" s="223">
        <v>453956</v>
      </c>
      <c r="F21" s="223"/>
      <c r="G21" s="223"/>
    </row>
    <row r="22" ht="21" customHeight="1" spans="1:7">
      <c r="A22" s="225" t="s">
        <v>91</v>
      </c>
      <c r="B22" s="225" t="s">
        <v>92</v>
      </c>
      <c r="C22" s="223">
        <f t="shared" si="0"/>
        <v>10943</v>
      </c>
      <c r="D22" s="223">
        <f t="shared" si="1"/>
        <v>10943</v>
      </c>
      <c r="E22" s="223">
        <v>10943</v>
      </c>
      <c r="F22" s="223"/>
      <c r="G22" s="223"/>
    </row>
    <row r="23" ht="21" customHeight="1" spans="1:7">
      <c r="A23" s="225" t="s">
        <v>93</v>
      </c>
      <c r="B23" s="225" t="s">
        <v>94</v>
      </c>
      <c r="C23" s="223">
        <f t="shared" si="0"/>
        <v>331900</v>
      </c>
      <c r="D23" s="223">
        <f t="shared" si="1"/>
        <v>331900</v>
      </c>
      <c r="E23" s="223">
        <v>331900</v>
      </c>
      <c r="F23" s="223"/>
      <c r="G23" s="223"/>
    </row>
    <row r="24" ht="21" customHeight="1" spans="1:7">
      <c r="A24" s="225" t="s">
        <v>95</v>
      </c>
      <c r="B24" s="225" t="s">
        <v>96</v>
      </c>
      <c r="C24" s="223">
        <f t="shared" si="0"/>
        <v>10710</v>
      </c>
      <c r="D24" s="223">
        <f t="shared" si="1"/>
        <v>10710</v>
      </c>
      <c r="E24" s="223">
        <v>10710</v>
      </c>
      <c r="F24" s="223"/>
      <c r="G24" s="223"/>
    </row>
    <row r="25" ht="21" customHeight="1" spans="1:7">
      <c r="A25" s="222" t="s">
        <v>97</v>
      </c>
      <c r="B25" s="222" t="s">
        <v>98</v>
      </c>
      <c r="C25" s="223">
        <f t="shared" si="0"/>
        <v>1069884</v>
      </c>
      <c r="D25" s="223">
        <f t="shared" si="1"/>
        <v>1069884</v>
      </c>
      <c r="E25" s="223">
        <v>1069884</v>
      </c>
      <c r="F25" s="223"/>
      <c r="G25" s="223"/>
    </row>
    <row r="26" ht="21" customHeight="1" spans="1:7">
      <c r="A26" s="224" t="s">
        <v>99</v>
      </c>
      <c r="B26" s="224" t="s">
        <v>100</v>
      </c>
      <c r="C26" s="223">
        <f t="shared" si="0"/>
        <v>1069884</v>
      </c>
      <c r="D26" s="223">
        <f t="shared" si="1"/>
        <v>1069884</v>
      </c>
      <c r="E26" s="223">
        <v>1069884</v>
      </c>
      <c r="F26" s="223"/>
      <c r="G26" s="223"/>
    </row>
    <row r="27" ht="21" customHeight="1" spans="1:7">
      <c r="A27" s="225" t="s">
        <v>101</v>
      </c>
      <c r="B27" s="225" t="s">
        <v>102</v>
      </c>
      <c r="C27" s="223">
        <f t="shared" si="0"/>
        <v>1069884</v>
      </c>
      <c r="D27" s="223">
        <f t="shared" si="1"/>
        <v>1069884</v>
      </c>
      <c r="E27" s="223">
        <v>1069884</v>
      </c>
      <c r="F27" s="223"/>
      <c r="G27" s="223"/>
    </row>
    <row r="28" ht="21" customHeight="1" spans="1:7">
      <c r="A28" s="228" t="s">
        <v>103</v>
      </c>
      <c r="B28" s="228"/>
      <c r="C28" s="223">
        <f>C25+C19+C14+C8</f>
        <v>9761789</v>
      </c>
      <c r="D28" s="223">
        <f>D25+D19+D14+D8</f>
        <v>8844669</v>
      </c>
      <c r="E28" s="223">
        <f>E25+E19+E14+E8</f>
        <v>8110069</v>
      </c>
      <c r="F28" s="223">
        <f>F25+F19+F14+F8</f>
        <v>734600</v>
      </c>
      <c r="G28" s="223">
        <f>G25+G19+G14+G8</f>
        <v>917120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ageMargins left="0.275" right="0.236111111111111" top="0.236111111111111" bottom="0.0784722222222222" header="0.236111111111111" footer="0.196527777777778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0833333333333" defaultRowHeight="14.25" customHeight="1" outlineLevelRow="7" outlineLevelCol="5"/>
  <cols>
    <col min="1" max="1" width="25.25" customWidth="1"/>
    <col min="2" max="6" width="22.875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205"/>
      <c r="B2" s="205"/>
      <c r="C2" s="79"/>
      <c r="F2" s="65" t="s">
        <v>126</v>
      </c>
    </row>
    <row r="3" ht="25.55" customHeight="1" spans="1:6">
      <c r="A3" s="206" t="s">
        <v>127</v>
      </c>
      <c r="B3" s="206"/>
      <c r="C3" s="206"/>
      <c r="D3" s="206"/>
      <c r="E3" s="206"/>
      <c r="F3" s="206"/>
    </row>
    <row r="4" ht="15.75" customHeight="1" spans="1:6">
      <c r="A4" s="5" t="s">
        <v>2</v>
      </c>
      <c r="B4" s="205"/>
      <c r="C4" s="79"/>
      <c r="F4" s="65" t="s">
        <v>128</v>
      </c>
    </row>
    <row r="5" ht="19.5" customHeight="1" spans="1:6">
      <c r="A5" s="72" t="s">
        <v>129</v>
      </c>
      <c r="B5" s="66" t="s">
        <v>130</v>
      </c>
      <c r="C5" s="67" t="s">
        <v>131</v>
      </c>
      <c r="D5" s="68"/>
      <c r="E5" s="207"/>
      <c r="F5" s="66" t="s">
        <v>132</v>
      </c>
    </row>
    <row r="6" ht="19.5" customHeight="1" spans="1:6">
      <c r="A6" s="89"/>
      <c r="B6" s="70"/>
      <c r="C6" s="75" t="s">
        <v>38</v>
      </c>
      <c r="D6" s="75" t="s">
        <v>133</v>
      </c>
      <c r="E6" s="75" t="s">
        <v>134</v>
      </c>
      <c r="F6" s="70"/>
    </row>
    <row r="7" ht="18.85" customHeight="1" spans="1:6">
      <c r="A7" s="208">
        <v>1</v>
      </c>
      <c r="B7" s="208">
        <v>2</v>
      </c>
      <c r="C7" s="209">
        <v>3</v>
      </c>
      <c r="D7" s="208">
        <v>4</v>
      </c>
      <c r="E7" s="208">
        <v>5</v>
      </c>
      <c r="F7" s="208">
        <v>6</v>
      </c>
    </row>
    <row r="8" ht="18.85" customHeight="1" spans="1:6">
      <c r="A8" s="210">
        <f>C8+F8</f>
        <v>160000</v>
      </c>
      <c r="B8" s="210"/>
      <c r="C8" s="210">
        <f>D8+E8</f>
        <v>100000</v>
      </c>
      <c r="D8" s="210"/>
      <c r="E8" s="210">
        <v>100000</v>
      </c>
      <c r="F8" s="210">
        <v>60000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511805555555556" right="0.43263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workbookViewId="0">
      <pane xSplit="1" ySplit="9" topLeftCell="B26" activePane="bottomRight" state="frozen"/>
      <selection/>
      <selection pane="topRight"/>
      <selection pane="bottomLeft"/>
      <selection pane="bottomRight" activeCell="O17" sqref="O17"/>
    </sheetView>
  </sheetViews>
  <sheetFormatPr defaultColWidth="9.10833333333333" defaultRowHeight="14.25" customHeight="1"/>
  <cols>
    <col min="1" max="1" width="16.875" style="181" customWidth="1"/>
    <col min="2" max="2" width="21.75" style="182" customWidth="1"/>
    <col min="3" max="3" width="18.75" style="181" customWidth="1"/>
    <col min="4" max="4" width="11.5" style="182" customWidth="1"/>
    <col min="5" max="5" width="19.875" style="181" customWidth="1"/>
    <col min="6" max="6" width="11.25" style="182" customWidth="1"/>
    <col min="7" max="7" width="19.125" style="181" customWidth="1"/>
    <col min="8" max="9" width="13.5" style="181" customWidth="1"/>
    <col min="10" max="11" width="9.5" style="181" customWidth="1"/>
    <col min="12" max="12" width="12.625" style="181" customWidth="1"/>
    <col min="13" max="23" width="8.875" style="181" customWidth="1"/>
    <col min="24" max="16384" width="9.10833333333333" style="181"/>
  </cols>
  <sheetData>
    <row r="1" ht="8" customHeight="1" spans="1:23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</row>
    <row r="2" ht="13.6" customHeight="1" spans="4:23">
      <c r="D2" s="184"/>
      <c r="E2" s="185"/>
      <c r="F2" s="184"/>
      <c r="G2" s="185"/>
      <c r="U2" s="202"/>
      <c r="W2" s="203" t="s">
        <v>135</v>
      </c>
    </row>
    <row r="3" ht="23" customHeight="1" spans="1:23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</row>
    <row r="4" ht="13.6" customHeight="1" spans="1:23">
      <c r="A4" s="187" t="s">
        <v>2</v>
      </c>
      <c r="B4" s="188"/>
      <c r="C4" s="189"/>
      <c r="D4" s="188"/>
      <c r="E4" s="189"/>
      <c r="F4" s="188"/>
      <c r="G4" s="189"/>
      <c r="H4" s="190"/>
      <c r="I4" s="190"/>
      <c r="J4" s="190"/>
      <c r="K4" s="190"/>
      <c r="L4" s="190"/>
      <c r="M4" s="190"/>
      <c r="N4" s="190"/>
      <c r="O4" s="190"/>
      <c r="P4" s="190"/>
      <c r="Q4" s="190"/>
      <c r="U4" s="202"/>
      <c r="W4" s="204" t="s">
        <v>128</v>
      </c>
    </row>
    <row r="5" ht="29" customHeight="1" spans="1:23">
      <c r="A5" s="191" t="s">
        <v>137</v>
      </c>
      <c r="B5" s="191" t="s">
        <v>138</v>
      </c>
      <c r="C5" s="191" t="s">
        <v>139</v>
      </c>
      <c r="D5" s="192" t="s">
        <v>140</v>
      </c>
      <c r="E5" s="192" t="s">
        <v>141</v>
      </c>
      <c r="F5" s="192" t="s">
        <v>142</v>
      </c>
      <c r="G5" s="192" t="s">
        <v>143</v>
      </c>
      <c r="H5" s="193" t="s">
        <v>144</v>
      </c>
      <c r="I5" s="193"/>
      <c r="J5" s="193"/>
      <c r="K5" s="193"/>
      <c r="L5" s="193"/>
      <c r="M5" s="193"/>
      <c r="N5" s="193"/>
      <c r="O5" s="193"/>
      <c r="P5" s="193"/>
      <c r="Q5" s="192"/>
      <c r="R5" s="193"/>
      <c r="S5" s="193"/>
      <c r="T5" s="193"/>
      <c r="U5" s="193"/>
      <c r="V5" s="193"/>
      <c r="W5" s="193"/>
    </row>
    <row r="6" ht="29" customHeight="1" spans="1:23">
      <c r="A6" s="191"/>
      <c r="B6" s="191"/>
      <c r="C6" s="191"/>
      <c r="D6" s="192"/>
      <c r="E6" s="192"/>
      <c r="F6" s="192"/>
      <c r="G6" s="192"/>
      <c r="H6" s="193" t="s">
        <v>36</v>
      </c>
      <c r="I6" s="192" t="s">
        <v>39</v>
      </c>
      <c r="J6" s="192"/>
      <c r="K6" s="192"/>
      <c r="L6" s="193"/>
      <c r="M6" s="193"/>
      <c r="N6" s="193" t="s">
        <v>145</v>
      </c>
      <c r="O6" s="193"/>
      <c r="P6" s="193"/>
      <c r="Q6" s="192" t="s">
        <v>42</v>
      </c>
      <c r="R6" s="193" t="s">
        <v>57</v>
      </c>
      <c r="S6" s="192"/>
      <c r="T6" s="192"/>
      <c r="U6" s="192"/>
      <c r="V6" s="192"/>
      <c r="W6" s="192"/>
    </row>
    <row r="7" ht="39" customHeight="1" spans="1:23">
      <c r="A7" s="191"/>
      <c r="B7" s="191"/>
      <c r="C7" s="191"/>
      <c r="D7" s="192"/>
      <c r="E7" s="192"/>
      <c r="F7" s="192"/>
      <c r="G7" s="192"/>
      <c r="H7" s="193"/>
      <c r="I7" s="192" t="s">
        <v>146</v>
      </c>
      <c r="J7" s="192" t="s">
        <v>147</v>
      </c>
      <c r="K7" s="192" t="s">
        <v>148</v>
      </c>
      <c r="L7" s="192" t="s">
        <v>149</v>
      </c>
      <c r="M7" s="192" t="s">
        <v>150</v>
      </c>
      <c r="N7" s="192" t="s">
        <v>39</v>
      </c>
      <c r="O7" s="192" t="s">
        <v>40</v>
      </c>
      <c r="P7" s="192" t="s">
        <v>41</v>
      </c>
      <c r="Q7" s="192"/>
      <c r="R7" s="192" t="s">
        <v>38</v>
      </c>
      <c r="S7" s="192" t="s">
        <v>49</v>
      </c>
      <c r="T7" s="192" t="s">
        <v>151</v>
      </c>
      <c r="U7" s="192" t="s">
        <v>45</v>
      </c>
      <c r="V7" s="192" t="s">
        <v>46</v>
      </c>
      <c r="W7" s="192" t="s">
        <v>47</v>
      </c>
    </row>
    <row r="8" ht="27" customHeight="1" spans="1:23">
      <c r="A8" s="191"/>
      <c r="B8" s="191"/>
      <c r="C8" s="191"/>
      <c r="D8" s="192"/>
      <c r="E8" s="192"/>
      <c r="F8" s="192"/>
      <c r="G8" s="192"/>
      <c r="H8" s="193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</row>
    <row r="9" s="180" customFormat="1" ht="30" customHeight="1" spans="1:23">
      <c r="A9" s="194">
        <v>1</v>
      </c>
      <c r="B9" s="194">
        <v>2</v>
      </c>
      <c r="C9" s="194">
        <v>3</v>
      </c>
      <c r="D9" s="194">
        <v>4</v>
      </c>
      <c r="E9" s="194">
        <v>5</v>
      </c>
      <c r="F9" s="194">
        <v>6</v>
      </c>
      <c r="G9" s="194">
        <v>7</v>
      </c>
      <c r="H9" s="194">
        <v>8</v>
      </c>
      <c r="I9" s="194">
        <v>9</v>
      </c>
      <c r="J9" s="194">
        <v>10</v>
      </c>
      <c r="K9" s="194">
        <v>11</v>
      </c>
      <c r="L9" s="194">
        <v>12</v>
      </c>
      <c r="M9" s="194">
        <v>13</v>
      </c>
      <c r="N9" s="194">
        <v>14</v>
      </c>
      <c r="O9" s="194">
        <v>15</v>
      </c>
      <c r="P9" s="194">
        <v>16</v>
      </c>
      <c r="Q9" s="194">
        <v>17</v>
      </c>
      <c r="R9" s="194">
        <v>18</v>
      </c>
      <c r="S9" s="194">
        <v>19</v>
      </c>
      <c r="T9" s="194">
        <v>20</v>
      </c>
      <c r="U9" s="194">
        <v>21</v>
      </c>
      <c r="V9" s="194">
        <v>22</v>
      </c>
      <c r="W9" s="194">
        <v>23</v>
      </c>
    </row>
    <row r="10" s="181" customFormat="1" ht="30" customHeight="1" spans="1:23">
      <c r="A10" s="195" t="s">
        <v>51</v>
      </c>
      <c r="B10" s="164" t="s">
        <v>152</v>
      </c>
      <c r="C10" s="196" t="s">
        <v>153</v>
      </c>
      <c r="D10" s="164">
        <v>2013101</v>
      </c>
      <c r="E10" s="196" t="s">
        <v>69</v>
      </c>
      <c r="F10" s="164">
        <v>30207</v>
      </c>
      <c r="G10" s="196" t="s">
        <v>154</v>
      </c>
      <c r="H10" s="197">
        <f t="shared" ref="H10:H41" si="0">I10</f>
        <v>11100</v>
      </c>
      <c r="I10" s="197">
        <f>9800+1300</f>
        <v>11100</v>
      </c>
      <c r="J10" s="201"/>
      <c r="K10" s="201"/>
      <c r="L10" s="197">
        <f>9800+1300</f>
        <v>11100</v>
      </c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</row>
    <row r="11" s="181" customFormat="1" ht="30" customHeight="1" spans="1:23">
      <c r="A11" s="198"/>
      <c r="B11" s="269" t="s">
        <v>155</v>
      </c>
      <c r="C11" s="196" t="s">
        <v>153</v>
      </c>
      <c r="D11" s="164">
        <v>2013101</v>
      </c>
      <c r="E11" s="196" t="s">
        <v>69</v>
      </c>
      <c r="F11" s="164">
        <v>30207</v>
      </c>
      <c r="G11" s="196" t="s">
        <v>154</v>
      </c>
      <c r="H11" s="197">
        <f t="shared" si="0"/>
        <v>40000</v>
      </c>
      <c r="I11" s="197">
        <v>40000</v>
      </c>
      <c r="J11" s="201"/>
      <c r="K11" s="201"/>
      <c r="L11" s="197">
        <v>40000</v>
      </c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</row>
    <row r="12" ht="30" customHeight="1" spans="1:23">
      <c r="A12" s="198"/>
      <c r="B12" s="164" t="s">
        <v>152</v>
      </c>
      <c r="C12" s="196" t="s">
        <v>153</v>
      </c>
      <c r="D12" s="164">
        <v>2013101</v>
      </c>
      <c r="E12" s="196" t="s">
        <v>69</v>
      </c>
      <c r="F12" s="164">
        <v>30201</v>
      </c>
      <c r="G12" s="196" t="s">
        <v>156</v>
      </c>
      <c r="H12" s="197">
        <f t="shared" si="0"/>
        <v>159900</v>
      </c>
      <c r="I12" s="197">
        <v>159900</v>
      </c>
      <c r="J12" s="201"/>
      <c r="K12" s="201"/>
      <c r="L12" s="197">
        <v>159900</v>
      </c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</row>
    <row r="13" ht="30" customHeight="1" spans="1:23">
      <c r="A13" s="198"/>
      <c r="B13" s="164" t="s">
        <v>152</v>
      </c>
      <c r="C13" s="196" t="s">
        <v>153</v>
      </c>
      <c r="D13" s="164">
        <v>2013101</v>
      </c>
      <c r="E13" s="196" t="s">
        <v>69</v>
      </c>
      <c r="F13" s="164">
        <v>30229</v>
      </c>
      <c r="G13" s="196" t="s">
        <v>157</v>
      </c>
      <c r="H13" s="197">
        <f t="shared" si="0"/>
        <v>29400</v>
      </c>
      <c r="I13" s="197">
        <v>29400</v>
      </c>
      <c r="J13" s="201"/>
      <c r="K13" s="201"/>
      <c r="L13" s="197">
        <v>29400</v>
      </c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</row>
    <row r="14" ht="30" customHeight="1" spans="1:23">
      <c r="A14" s="198"/>
      <c r="B14" s="164" t="s">
        <v>158</v>
      </c>
      <c r="C14" s="196" t="s">
        <v>159</v>
      </c>
      <c r="D14" s="164">
        <v>2013101</v>
      </c>
      <c r="E14" s="196" t="s">
        <v>69</v>
      </c>
      <c r="F14" s="164">
        <v>30101</v>
      </c>
      <c r="G14" s="196" t="s">
        <v>160</v>
      </c>
      <c r="H14" s="197">
        <f t="shared" si="0"/>
        <v>1470804</v>
      </c>
      <c r="I14" s="197">
        <v>1470804</v>
      </c>
      <c r="J14" s="201"/>
      <c r="K14" s="201"/>
      <c r="L14" s="197">
        <v>1470804</v>
      </c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</row>
    <row r="15" ht="30" customHeight="1" spans="1:23">
      <c r="A15" s="198"/>
      <c r="B15" s="164" t="s">
        <v>158</v>
      </c>
      <c r="C15" s="196" t="s">
        <v>159</v>
      </c>
      <c r="D15" s="164">
        <v>2013101</v>
      </c>
      <c r="E15" s="196" t="s">
        <v>69</v>
      </c>
      <c r="F15" s="164">
        <v>30102</v>
      </c>
      <c r="G15" s="196" t="s">
        <v>161</v>
      </c>
      <c r="H15" s="197">
        <f t="shared" si="0"/>
        <v>2070012</v>
      </c>
      <c r="I15" s="197">
        <v>2070012</v>
      </c>
      <c r="J15" s="201"/>
      <c r="K15" s="201"/>
      <c r="L15" s="197">
        <v>2070012</v>
      </c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</row>
    <row r="16" ht="30" customHeight="1" spans="1:23">
      <c r="A16" s="198"/>
      <c r="B16" s="164" t="s">
        <v>162</v>
      </c>
      <c r="C16" s="196" t="s">
        <v>163</v>
      </c>
      <c r="D16" s="164">
        <v>2013101</v>
      </c>
      <c r="E16" s="196" t="s">
        <v>69</v>
      </c>
      <c r="F16" s="164">
        <v>30101</v>
      </c>
      <c r="G16" s="196" t="s">
        <v>160</v>
      </c>
      <c r="H16" s="197">
        <f t="shared" si="0"/>
        <v>364896</v>
      </c>
      <c r="I16" s="197">
        <v>364896</v>
      </c>
      <c r="J16" s="201"/>
      <c r="K16" s="201"/>
      <c r="L16" s="197">
        <v>364896</v>
      </c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</row>
    <row r="17" ht="30" customHeight="1" spans="1:23">
      <c r="A17" s="198"/>
      <c r="B17" s="164" t="s">
        <v>162</v>
      </c>
      <c r="C17" s="196" t="s">
        <v>163</v>
      </c>
      <c r="D17" s="164">
        <v>2013101</v>
      </c>
      <c r="E17" s="196" t="s">
        <v>69</v>
      </c>
      <c r="F17" s="164">
        <v>30102</v>
      </c>
      <c r="G17" s="196" t="s">
        <v>161</v>
      </c>
      <c r="H17" s="197">
        <f t="shared" si="0"/>
        <v>46680</v>
      </c>
      <c r="I17" s="197">
        <v>46680</v>
      </c>
      <c r="J17" s="201"/>
      <c r="K17" s="201"/>
      <c r="L17" s="197">
        <v>46680</v>
      </c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</row>
    <row r="18" ht="30" customHeight="1" spans="1:23">
      <c r="A18" s="198"/>
      <c r="B18" s="164" t="s">
        <v>162</v>
      </c>
      <c r="C18" s="196" t="s">
        <v>163</v>
      </c>
      <c r="D18" s="164">
        <v>2013101</v>
      </c>
      <c r="E18" s="196" t="s">
        <v>69</v>
      </c>
      <c r="F18" s="164">
        <v>30107</v>
      </c>
      <c r="G18" s="196" t="s">
        <v>164</v>
      </c>
      <c r="H18" s="197">
        <f t="shared" si="0"/>
        <v>452100</v>
      </c>
      <c r="I18" s="197">
        <v>452100</v>
      </c>
      <c r="J18" s="201"/>
      <c r="K18" s="201"/>
      <c r="L18" s="197">
        <v>452100</v>
      </c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</row>
    <row r="19" ht="30" customHeight="1" spans="1:23">
      <c r="A19" s="198"/>
      <c r="B19" s="164" t="s">
        <v>165</v>
      </c>
      <c r="C19" s="196" t="s">
        <v>166</v>
      </c>
      <c r="D19" s="164">
        <v>2101102</v>
      </c>
      <c r="E19" s="196" t="s">
        <v>92</v>
      </c>
      <c r="F19" s="164">
        <v>30110</v>
      </c>
      <c r="G19" s="196" t="s">
        <v>167</v>
      </c>
      <c r="H19" s="197">
        <f t="shared" si="0"/>
        <v>10943</v>
      </c>
      <c r="I19" s="197">
        <v>10943</v>
      </c>
      <c r="J19" s="201"/>
      <c r="K19" s="201"/>
      <c r="L19" s="197">
        <v>10943</v>
      </c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</row>
    <row r="20" ht="30" customHeight="1" spans="1:23">
      <c r="A20" s="198"/>
      <c r="B20" s="164" t="s">
        <v>165</v>
      </c>
      <c r="C20" s="196" t="s">
        <v>166</v>
      </c>
      <c r="D20" s="164">
        <v>2101101</v>
      </c>
      <c r="E20" s="196" t="s">
        <v>90</v>
      </c>
      <c r="F20" s="164">
        <v>30110</v>
      </c>
      <c r="G20" s="196" t="s">
        <v>167</v>
      </c>
      <c r="H20" s="197">
        <f t="shared" si="0"/>
        <v>18356</v>
      </c>
      <c r="I20" s="197">
        <v>18356</v>
      </c>
      <c r="J20" s="201"/>
      <c r="K20" s="201"/>
      <c r="L20" s="197">
        <v>18356</v>
      </c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</row>
    <row r="21" ht="30" customHeight="1" spans="1:23">
      <c r="A21" s="198"/>
      <c r="B21" s="164" t="s">
        <v>168</v>
      </c>
      <c r="C21" s="196" t="s">
        <v>102</v>
      </c>
      <c r="D21" s="164">
        <v>2210201</v>
      </c>
      <c r="E21" s="196" t="s">
        <v>102</v>
      </c>
      <c r="F21" s="164">
        <v>30113</v>
      </c>
      <c r="G21" s="196" t="s">
        <v>102</v>
      </c>
      <c r="H21" s="197">
        <f t="shared" si="0"/>
        <v>1069884</v>
      </c>
      <c r="I21" s="197">
        <v>1069884</v>
      </c>
      <c r="J21" s="201"/>
      <c r="K21" s="201"/>
      <c r="L21" s="197">
        <v>1069884</v>
      </c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</row>
    <row r="22" ht="30" customHeight="1" spans="1:23">
      <c r="A22" s="198"/>
      <c r="B22" s="164" t="s">
        <v>169</v>
      </c>
      <c r="C22" s="196" t="s">
        <v>170</v>
      </c>
      <c r="D22" s="164">
        <v>2013101</v>
      </c>
      <c r="E22" s="196" t="s">
        <v>69</v>
      </c>
      <c r="F22" s="164">
        <v>30231</v>
      </c>
      <c r="G22" s="196" t="s">
        <v>171</v>
      </c>
      <c r="H22" s="197">
        <f t="shared" si="0"/>
        <v>58000</v>
      </c>
      <c r="I22" s="197">
        <v>58000</v>
      </c>
      <c r="J22" s="201"/>
      <c r="K22" s="201"/>
      <c r="L22" s="197">
        <v>58000</v>
      </c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</row>
    <row r="23" ht="30" customHeight="1" spans="1:23">
      <c r="A23" s="198"/>
      <c r="B23" s="164" t="s">
        <v>172</v>
      </c>
      <c r="C23" s="196" t="s">
        <v>173</v>
      </c>
      <c r="D23" s="164">
        <v>2013101</v>
      </c>
      <c r="E23" s="196" t="s">
        <v>69</v>
      </c>
      <c r="F23" s="164">
        <v>30239</v>
      </c>
      <c r="G23" s="196" t="s">
        <v>174</v>
      </c>
      <c r="H23" s="197">
        <f t="shared" si="0"/>
        <v>298800</v>
      </c>
      <c r="I23" s="197">
        <v>298800</v>
      </c>
      <c r="J23" s="201"/>
      <c r="K23" s="201"/>
      <c r="L23" s="197">
        <v>298800</v>
      </c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</row>
    <row r="24" ht="30" customHeight="1" spans="1:23">
      <c r="A24" s="198"/>
      <c r="B24" s="164" t="s">
        <v>175</v>
      </c>
      <c r="C24" s="196" t="s">
        <v>176</v>
      </c>
      <c r="D24" s="164">
        <v>2013101</v>
      </c>
      <c r="E24" s="196" t="s">
        <v>69</v>
      </c>
      <c r="F24" s="164">
        <v>30228</v>
      </c>
      <c r="G24" s="196" t="s">
        <v>176</v>
      </c>
      <c r="H24" s="197">
        <f t="shared" si="0"/>
        <v>67200</v>
      </c>
      <c r="I24" s="197">
        <v>67200</v>
      </c>
      <c r="J24" s="201"/>
      <c r="K24" s="201"/>
      <c r="L24" s="197">
        <v>67200</v>
      </c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</row>
    <row r="25" ht="30" customHeight="1" spans="1:23">
      <c r="A25" s="198"/>
      <c r="B25" s="164" t="s">
        <v>177</v>
      </c>
      <c r="C25" s="196" t="s">
        <v>132</v>
      </c>
      <c r="D25" s="164">
        <v>2013101</v>
      </c>
      <c r="E25" s="196" t="s">
        <v>69</v>
      </c>
      <c r="F25" s="164">
        <v>30217</v>
      </c>
      <c r="G25" s="196" t="s">
        <v>132</v>
      </c>
      <c r="H25" s="197">
        <f t="shared" si="0"/>
        <v>60000</v>
      </c>
      <c r="I25" s="197">
        <v>60000</v>
      </c>
      <c r="J25" s="201"/>
      <c r="K25" s="201"/>
      <c r="L25" s="197">
        <v>60000</v>
      </c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</row>
    <row r="26" ht="30" customHeight="1" spans="1:23">
      <c r="A26" s="198"/>
      <c r="B26" s="164" t="s">
        <v>178</v>
      </c>
      <c r="C26" s="196" t="s">
        <v>179</v>
      </c>
      <c r="D26" s="164">
        <v>2013101</v>
      </c>
      <c r="E26" s="196" t="s">
        <v>69</v>
      </c>
      <c r="F26" s="164">
        <v>30107</v>
      </c>
      <c r="G26" s="196" t="s">
        <v>164</v>
      </c>
      <c r="H26" s="197">
        <f t="shared" si="0"/>
        <v>180000</v>
      </c>
      <c r="I26" s="197">
        <v>180000</v>
      </c>
      <c r="J26" s="201"/>
      <c r="K26" s="201"/>
      <c r="L26" s="197">
        <v>180000</v>
      </c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</row>
    <row r="27" ht="30" customHeight="1" spans="1:23">
      <c r="A27" s="198"/>
      <c r="B27" s="164" t="s">
        <v>180</v>
      </c>
      <c r="C27" s="196" t="s">
        <v>181</v>
      </c>
      <c r="D27" s="164">
        <v>2013101</v>
      </c>
      <c r="E27" s="196" t="s">
        <v>69</v>
      </c>
      <c r="F27" s="164">
        <v>30103</v>
      </c>
      <c r="G27" s="196" t="s">
        <v>182</v>
      </c>
      <c r="H27" s="197">
        <f t="shared" si="0"/>
        <v>579984</v>
      </c>
      <c r="I27" s="197">
        <v>579984</v>
      </c>
      <c r="J27" s="201"/>
      <c r="K27" s="201"/>
      <c r="L27" s="197">
        <v>579984</v>
      </c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</row>
    <row r="28" ht="30" customHeight="1" spans="1:23">
      <c r="A28" s="198"/>
      <c r="B28" s="164" t="s">
        <v>183</v>
      </c>
      <c r="C28" s="196" t="s">
        <v>184</v>
      </c>
      <c r="D28" s="164">
        <v>2080501</v>
      </c>
      <c r="E28" s="196" t="s">
        <v>80</v>
      </c>
      <c r="F28" s="164">
        <v>30201</v>
      </c>
      <c r="G28" s="196" t="s">
        <v>156</v>
      </c>
      <c r="H28" s="197">
        <f t="shared" si="0"/>
        <v>4950</v>
      </c>
      <c r="I28" s="197">
        <v>4950</v>
      </c>
      <c r="J28" s="201"/>
      <c r="K28" s="201"/>
      <c r="L28" s="197">
        <v>4950</v>
      </c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</row>
    <row r="29" ht="30" customHeight="1" spans="1:23">
      <c r="A29" s="198"/>
      <c r="B29" s="164" t="s">
        <v>183</v>
      </c>
      <c r="C29" s="196" t="s">
        <v>184</v>
      </c>
      <c r="D29" s="164">
        <v>2080502</v>
      </c>
      <c r="E29" s="196" t="s">
        <v>82</v>
      </c>
      <c r="F29" s="164">
        <v>30201</v>
      </c>
      <c r="G29" s="196" t="s">
        <v>156</v>
      </c>
      <c r="H29" s="197">
        <f t="shared" si="0"/>
        <v>5250</v>
      </c>
      <c r="I29" s="197">
        <v>5250</v>
      </c>
      <c r="J29" s="201"/>
      <c r="K29" s="201"/>
      <c r="L29" s="197">
        <v>5250</v>
      </c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</row>
    <row r="30" ht="30" customHeight="1" spans="1:23">
      <c r="A30" s="198"/>
      <c r="B30" s="164" t="s">
        <v>185</v>
      </c>
      <c r="C30" s="196" t="s">
        <v>186</v>
      </c>
      <c r="D30" s="164">
        <v>2013101</v>
      </c>
      <c r="E30" s="196" t="s">
        <v>69</v>
      </c>
      <c r="F30" s="164">
        <v>30112</v>
      </c>
      <c r="G30" s="196" t="s">
        <v>187</v>
      </c>
      <c r="H30" s="197">
        <f t="shared" si="0"/>
        <v>12800</v>
      </c>
      <c r="I30" s="197">
        <v>12800</v>
      </c>
      <c r="J30" s="201"/>
      <c r="K30" s="201"/>
      <c r="L30" s="197">
        <v>12800</v>
      </c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</row>
    <row r="31" ht="30" customHeight="1" spans="1:23">
      <c r="A31" s="198"/>
      <c r="B31" s="164" t="s">
        <v>185</v>
      </c>
      <c r="C31" s="196" t="s">
        <v>186</v>
      </c>
      <c r="D31" s="164">
        <v>2080505</v>
      </c>
      <c r="E31" s="196" t="s">
        <v>84</v>
      </c>
      <c r="F31" s="164">
        <v>30108</v>
      </c>
      <c r="G31" s="196" t="s">
        <v>188</v>
      </c>
      <c r="H31" s="197">
        <f t="shared" si="0"/>
        <v>1002600</v>
      </c>
      <c r="I31" s="197">
        <v>1002600</v>
      </c>
      <c r="J31" s="201"/>
      <c r="K31" s="201"/>
      <c r="L31" s="197">
        <v>1002600</v>
      </c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</row>
    <row r="32" ht="30" customHeight="1" spans="1:23">
      <c r="A32" s="198"/>
      <c r="B32" s="164" t="s">
        <v>185</v>
      </c>
      <c r="C32" s="196" t="s">
        <v>186</v>
      </c>
      <c r="D32" s="164">
        <v>2101101</v>
      </c>
      <c r="E32" s="196" t="s">
        <v>90</v>
      </c>
      <c r="F32" s="164">
        <v>30110</v>
      </c>
      <c r="G32" s="196" t="s">
        <v>167</v>
      </c>
      <c r="H32" s="197">
        <f t="shared" si="0"/>
        <v>435600</v>
      </c>
      <c r="I32" s="197">
        <v>435600</v>
      </c>
      <c r="J32" s="201"/>
      <c r="K32" s="201"/>
      <c r="L32" s="197">
        <v>435600</v>
      </c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</row>
    <row r="33" ht="30" customHeight="1" spans="1:23">
      <c r="A33" s="198"/>
      <c r="B33" s="164" t="s">
        <v>185</v>
      </c>
      <c r="C33" s="196" t="s">
        <v>186</v>
      </c>
      <c r="D33" s="164">
        <v>2101103</v>
      </c>
      <c r="E33" s="196" t="s">
        <v>94</v>
      </c>
      <c r="F33" s="164">
        <v>30111</v>
      </c>
      <c r="G33" s="196" t="s">
        <v>189</v>
      </c>
      <c r="H33" s="197">
        <f t="shared" si="0"/>
        <v>331900</v>
      </c>
      <c r="I33" s="197">
        <v>331900</v>
      </c>
      <c r="J33" s="201"/>
      <c r="K33" s="201"/>
      <c r="L33" s="197">
        <v>331900</v>
      </c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</row>
    <row r="34" ht="30" customHeight="1" spans="1:23">
      <c r="A34" s="198"/>
      <c r="B34" s="164" t="s">
        <v>185</v>
      </c>
      <c r="C34" s="196" t="s">
        <v>186</v>
      </c>
      <c r="D34" s="164">
        <v>2101199</v>
      </c>
      <c r="E34" s="196" t="s">
        <v>96</v>
      </c>
      <c r="F34" s="164">
        <v>30112</v>
      </c>
      <c r="G34" s="196" t="s">
        <v>187</v>
      </c>
      <c r="H34" s="197">
        <f t="shared" si="0"/>
        <v>10710</v>
      </c>
      <c r="I34" s="197">
        <v>10710</v>
      </c>
      <c r="J34" s="201"/>
      <c r="K34" s="201"/>
      <c r="L34" s="197">
        <v>10710</v>
      </c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</row>
    <row r="35" ht="30" customHeight="1" spans="1:23">
      <c r="A35" s="199"/>
      <c r="B35" s="164" t="s">
        <v>190</v>
      </c>
      <c r="C35" s="196" t="s">
        <v>191</v>
      </c>
      <c r="D35" s="164">
        <v>2013101</v>
      </c>
      <c r="E35" s="196" t="s">
        <v>69</v>
      </c>
      <c r="F35" s="164">
        <v>30399</v>
      </c>
      <c r="G35" s="196" t="s">
        <v>192</v>
      </c>
      <c r="H35" s="197">
        <f t="shared" si="0"/>
        <v>52800</v>
      </c>
      <c r="I35" s="197">
        <v>52800</v>
      </c>
      <c r="J35" s="201"/>
      <c r="K35" s="201"/>
      <c r="L35" s="197">
        <v>52800</v>
      </c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</row>
    <row r="36" s="181" customFormat="1" ht="30" customHeight="1" spans="1:23">
      <c r="A36" s="200" t="s">
        <v>36</v>
      </c>
      <c r="B36" s="200"/>
      <c r="C36" s="200"/>
      <c r="D36" s="200"/>
      <c r="E36" s="200"/>
      <c r="F36" s="200"/>
      <c r="G36" s="200"/>
      <c r="H36" s="173">
        <f>SUM(H10:H35)</f>
        <v>8844669</v>
      </c>
      <c r="I36" s="173">
        <f>SUM(I10:I35)</f>
        <v>8844669</v>
      </c>
      <c r="J36" s="173">
        <f>SUM(J10:J35)</f>
        <v>0</v>
      </c>
      <c r="K36" s="173">
        <f>SUM(K10:K35)</f>
        <v>0</v>
      </c>
      <c r="L36" s="173">
        <f>SUM(L10:L35)</f>
        <v>8844669</v>
      </c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</row>
  </sheetData>
  <autoFilter xmlns:etc="http://www.wps.cn/officeDocument/2017/etCustomData" ref="A1:W36" etc:filterBottomFollowUsedRange="0">
    <extLst/>
  </autoFilter>
  <mergeCells count="31">
    <mergeCell ref="A3:W3"/>
    <mergeCell ref="A4:G4"/>
    <mergeCell ref="H5:W5"/>
    <mergeCell ref="I6:M6"/>
    <mergeCell ref="N6:P6"/>
    <mergeCell ref="R6:W6"/>
    <mergeCell ref="A36:G36"/>
    <mergeCell ref="A5:A8"/>
    <mergeCell ref="A10:A35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432638888888889" right="0.156944444444444" top="0.354166666666667" bottom="0.0784722222222222" header="0.118055555555556" footer="0"/>
  <pageSetup paperSize="9" scale="5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4"/>
  <sheetViews>
    <sheetView showZeros="0" workbookViewId="0">
      <pane xSplit="1" ySplit="8" topLeftCell="B9" activePane="bottomRight" state="frozen"/>
      <selection/>
      <selection pane="topRight"/>
      <selection pane="bottomLeft"/>
      <selection pane="bottomRight" activeCell="A4" sqref="A4:I4"/>
    </sheetView>
  </sheetViews>
  <sheetFormatPr defaultColWidth="9.10833333333333" defaultRowHeight="14.25" customHeight="1"/>
  <cols>
    <col min="1" max="1" width="14" style="109" customWidth="1"/>
    <col min="2" max="2" width="17.875" style="109" customWidth="1"/>
    <col min="3" max="3" width="12.125" style="155" customWidth="1"/>
    <col min="4" max="4" width="14.75" style="109" customWidth="1"/>
    <col min="5" max="5" width="11.375" style="109" customWidth="1"/>
    <col min="6" max="7" width="12.125" style="109" customWidth="1"/>
    <col min="8" max="8" width="13.25" style="109" customWidth="1"/>
    <col min="9" max="11" width="12.625" style="109" customWidth="1"/>
    <col min="12" max="17" width="7.25" style="109" customWidth="1"/>
    <col min="18" max="18" width="8" style="109" customWidth="1"/>
    <col min="19" max="22" width="7.25" style="109" customWidth="1"/>
    <col min="23" max="23" width="6.625" style="109" customWidth="1"/>
    <col min="24" max="16384" width="9.10833333333333" style="109"/>
  </cols>
  <sheetData>
    <row r="1" customHeight="1" spans="1:2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2" ht="13.6" customHeight="1" spans="5:23">
      <c r="E2" s="156"/>
      <c r="F2" s="156"/>
      <c r="G2" s="156"/>
      <c r="H2" s="156"/>
      <c r="U2" s="177"/>
      <c r="W2" s="178" t="s">
        <v>193</v>
      </c>
    </row>
    <row r="3" ht="27.85" customHeight="1" spans="1:23">
      <c r="A3" s="112" t="s">
        <v>194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ht="13.6" customHeight="1" spans="1:23">
      <c r="A4" s="157" t="s">
        <v>2</v>
      </c>
      <c r="B4" s="158" t="str">
        <f t="shared" ref="B4" si="0">"单位名称："&amp;"绩效评价中心"</f>
        <v>单位名称：绩效评价中心</v>
      </c>
      <c r="C4" s="159"/>
      <c r="D4" s="158"/>
      <c r="E4" s="158"/>
      <c r="F4" s="158"/>
      <c r="G4" s="158"/>
      <c r="H4" s="158"/>
      <c r="I4" s="158"/>
      <c r="J4" s="114"/>
      <c r="K4" s="114"/>
      <c r="L4" s="114"/>
      <c r="M4" s="114"/>
      <c r="N4" s="114"/>
      <c r="O4" s="114"/>
      <c r="P4" s="114"/>
      <c r="Q4" s="114"/>
      <c r="U4" s="177"/>
      <c r="W4" s="179" t="s">
        <v>128</v>
      </c>
    </row>
    <row r="5" ht="31" customHeight="1" spans="1:23">
      <c r="A5" s="160" t="s">
        <v>195</v>
      </c>
      <c r="B5" s="160" t="s">
        <v>138</v>
      </c>
      <c r="C5" s="160" t="s">
        <v>139</v>
      </c>
      <c r="D5" s="160" t="s">
        <v>196</v>
      </c>
      <c r="E5" s="161" t="s">
        <v>140</v>
      </c>
      <c r="F5" s="161" t="s">
        <v>141</v>
      </c>
      <c r="G5" s="161" t="s">
        <v>142</v>
      </c>
      <c r="H5" s="161" t="s">
        <v>143</v>
      </c>
      <c r="I5" s="116" t="s">
        <v>36</v>
      </c>
      <c r="J5" s="116" t="s">
        <v>197</v>
      </c>
      <c r="K5" s="116"/>
      <c r="L5" s="116"/>
      <c r="M5" s="116"/>
      <c r="N5" s="170" t="s">
        <v>145</v>
      </c>
      <c r="O5" s="170"/>
      <c r="P5" s="170"/>
      <c r="Q5" s="115" t="s">
        <v>42</v>
      </c>
      <c r="R5" s="116" t="s">
        <v>57</v>
      </c>
      <c r="S5" s="116"/>
      <c r="T5" s="116"/>
      <c r="U5" s="116"/>
      <c r="V5" s="116"/>
      <c r="W5" s="116"/>
    </row>
    <row r="6" ht="31" customHeight="1" spans="1:23">
      <c r="A6" s="160"/>
      <c r="B6" s="160"/>
      <c r="C6" s="160"/>
      <c r="D6" s="160"/>
      <c r="E6" s="161"/>
      <c r="F6" s="161"/>
      <c r="G6" s="161"/>
      <c r="H6" s="161"/>
      <c r="I6" s="116"/>
      <c r="J6" s="115" t="s">
        <v>39</v>
      </c>
      <c r="K6" s="115"/>
      <c r="L6" s="115" t="s">
        <v>40</v>
      </c>
      <c r="M6" s="115" t="s">
        <v>41</v>
      </c>
      <c r="N6" s="171" t="s">
        <v>39</v>
      </c>
      <c r="O6" s="171" t="s">
        <v>40</v>
      </c>
      <c r="P6" s="171" t="s">
        <v>41</v>
      </c>
      <c r="Q6" s="115"/>
      <c r="R6" s="115" t="s">
        <v>38</v>
      </c>
      <c r="S6" s="115" t="s">
        <v>49</v>
      </c>
      <c r="T6" s="115" t="s">
        <v>151</v>
      </c>
      <c r="U6" s="115" t="s">
        <v>45</v>
      </c>
      <c r="V6" s="115" t="s">
        <v>46</v>
      </c>
      <c r="W6" s="115" t="s">
        <v>47</v>
      </c>
    </row>
    <row r="7" ht="50" customHeight="1" spans="1:23">
      <c r="A7" s="160"/>
      <c r="B7" s="160"/>
      <c r="C7" s="160"/>
      <c r="D7" s="160"/>
      <c r="E7" s="161"/>
      <c r="F7" s="161"/>
      <c r="G7" s="161"/>
      <c r="H7" s="161"/>
      <c r="I7" s="116"/>
      <c r="J7" s="115" t="s">
        <v>38</v>
      </c>
      <c r="K7" s="115" t="s">
        <v>198</v>
      </c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5"/>
      <c r="W7" s="115"/>
    </row>
    <row r="8" ht="26" customHeight="1" spans="1:23">
      <c r="A8" s="162">
        <v>1</v>
      </c>
      <c r="B8" s="162">
        <v>2</v>
      </c>
      <c r="C8" s="162">
        <v>3</v>
      </c>
      <c r="D8" s="162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  <c r="L8" s="162">
        <v>12</v>
      </c>
      <c r="M8" s="162">
        <v>13</v>
      </c>
      <c r="N8" s="162">
        <v>14</v>
      </c>
      <c r="O8" s="162">
        <v>15</v>
      </c>
      <c r="P8" s="162">
        <v>16</v>
      </c>
      <c r="Q8" s="162">
        <v>17</v>
      </c>
      <c r="R8" s="162">
        <v>18</v>
      </c>
      <c r="S8" s="162">
        <v>19</v>
      </c>
      <c r="T8" s="162">
        <v>20</v>
      </c>
      <c r="U8" s="162">
        <v>21</v>
      </c>
      <c r="V8" s="162">
        <v>22</v>
      </c>
      <c r="W8" s="162">
        <v>23</v>
      </c>
    </row>
    <row r="9" s="109" customFormat="1" ht="30" customHeight="1" spans="1:23">
      <c r="A9" s="163" t="s">
        <v>199</v>
      </c>
      <c r="B9" s="164" t="s">
        <v>200</v>
      </c>
      <c r="C9" s="163" t="s">
        <v>201</v>
      </c>
      <c r="D9" s="165" t="s">
        <v>51</v>
      </c>
      <c r="E9" s="166" t="s">
        <v>38</v>
      </c>
      <c r="F9" s="166"/>
      <c r="G9" s="166"/>
      <c r="H9" s="166"/>
      <c r="I9" s="172">
        <f t="shared" ref="I9:I23" si="1">J9+R9</f>
        <v>667120</v>
      </c>
      <c r="J9" s="172">
        <f>SUM(J10:J19)</f>
        <v>667120</v>
      </c>
      <c r="K9" s="172">
        <f>SUM(K10:K19)</f>
        <v>667120</v>
      </c>
      <c r="L9" s="172"/>
      <c r="M9" s="172"/>
      <c r="N9" s="172"/>
      <c r="O9" s="172"/>
      <c r="P9" s="172"/>
      <c r="Q9" s="172"/>
      <c r="R9" s="172">
        <f t="shared" ref="R9:R23" si="2">W9</f>
        <v>0</v>
      </c>
      <c r="S9" s="172"/>
      <c r="T9" s="172"/>
      <c r="U9" s="172"/>
      <c r="V9" s="172"/>
      <c r="W9" s="172"/>
    </row>
    <row r="10" ht="30" customHeight="1" spans="1:23">
      <c r="A10" s="163"/>
      <c r="B10" s="164"/>
      <c r="C10" s="163"/>
      <c r="D10" s="165"/>
      <c r="E10" s="164">
        <v>2013102</v>
      </c>
      <c r="F10" s="164" t="s">
        <v>71</v>
      </c>
      <c r="G10" s="164">
        <v>30201</v>
      </c>
      <c r="H10" s="164" t="s">
        <v>156</v>
      </c>
      <c r="I10" s="172">
        <f t="shared" si="1"/>
        <v>184333</v>
      </c>
      <c r="J10" s="173">
        <v>184333</v>
      </c>
      <c r="K10" s="173">
        <v>184333</v>
      </c>
      <c r="L10" s="174"/>
      <c r="M10" s="174"/>
      <c r="N10" s="174"/>
      <c r="O10" s="174"/>
      <c r="P10" s="174"/>
      <c r="Q10" s="174"/>
      <c r="R10" s="172">
        <f t="shared" si="2"/>
        <v>0</v>
      </c>
      <c r="S10" s="174"/>
      <c r="T10" s="174"/>
      <c r="U10" s="174"/>
      <c r="V10" s="174"/>
      <c r="W10" s="173"/>
    </row>
    <row r="11" ht="30" customHeight="1" spans="1:23">
      <c r="A11" s="163"/>
      <c r="B11" s="164"/>
      <c r="C11" s="163"/>
      <c r="D11" s="165"/>
      <c r="E11" s="164"/>
      <c r="F11" s="164"/>
      <c r="G11" s="164">
        <v>30202</v>
      </c>
      <c r="H11" s="164" t="s">
        <v>202</v>
      </c>
      <c r="I11" s="172">
        <f t="shared" si="1"/>
        <v>60000</v>
      </c>
      <c r="J11" s="173">
        <v>60000</v>
      </c>
      <c r="K11" s="173">
        <v>60000</v>
      </c>
      <c r="L11" s="174"/>
      <c r="M11" s="174"/>
      <c r="N11" s="174"/>
      <c r="O11" s="174"/>
      <c r="P11" s="174"/>
      <c r="Q11" s="174"/>
      <c r="R11" s="172">
        <f t="shared" si="2"/>
        <v>0</v>
      </c>
      <c r="S11" s="174"/>
      <c r="T11" s="174"/>
      <c r="U11" s="174"/>
      <c r="V11" s="174"/>
      <c r="W11" s="173"/>
    </row>
    <row r="12" ht="30" customHeight="1" spans="1:23">
      <c r="A12" s="163"/>
      <c r="B12" s="164"/>
      <c r="C12" s="163"/>
      <c r="D12" s="165"/>
      <c r="E12" s="164"/>
      <c r="F12" s="164"/>
      <c r="G12" s="164">
        <v>30205</v>
      </c>
      <c r="H12" s="164" t="s">
        <v>203</v>
      </c>
      <c r="I12" s="172">
        <f t="shared" si="1"/>
        <v>19900</v>
      </c>
      <c r="J12" s="173">
        <v>19900</v>
      </c>
      <c r="K12" s="173">
        <v>19900</v>
      </c>
      <c r="L12" s="174"/>
      <c r="M12" s="174"/>
      <c r="N12" s="174"/>
      <c r="O12" s="174"/>
      <c r="P12" s="174"/>
      <c r="Q12" s="174"/>
      <c r="R12" s="172">
        <f t="shared" si="2"/>
        <v>0</v>
      </c>
      <c r="S12" s="174"/>
      <c r="T12" s="174"/>
      <c r="U12" s="174"/>
      <c r="V12" s="174"/>
      <c r="W12" s="173"/>
    </row>
    <row r="13" ht="30" customHeight="1" spans="1:23">
      <c r="A13" s="163"/>
      <c r="B13" s="164"/>
      <c r="C13" s="163"/>
      <c r="D13" s="165"/>
      <c r="E13" s="164"/>
      <c r="F13" s="164"/>
      <c r="G13" s="164">
        <v>30206</v>
      </c>
      <c r="H13" s="164" t="s">
        <v>204</v>
      </c>
      <c r="I13" s="172">
        <f t="shared" si="1"/>
        <v>48042</v>
      </c>
      <c r="J13" s="173">
        <v>48042</v>
      </c>
      <c r="K13" s="173">
        <v>48042</v>
      </c>
      <c r="L13" s="174"/>
      <c r="M13" s="174"/>
      <c r="N13" s="174"/>
      <c r="O13" s="174"/>
      <c r="P13" s="174"/>
      <c r="Q13" s="174"/>
      <c r="R13" s="172">
        <f t="shared" si="2"/>
        <v>0</v>
      </c>
      <c r="S13" s="174"/>
      <c r="T13" s="174"/>
      <c r="U13" s="174"/>
      <c r="V13" s="174"/>
      <c r="W13" s="173"/>
    </row>
    <row r="14" ht="30" customHeight="1" spans="1:23">
      <c r="A14" s="163"/>
      <c r="B14" s="164"/>
      <c r="C14" s="163"/>
      <c r="D14" s="165"/>
      <c r="E14" s="164"/>
      <c r="F14" s="164"/>
      <c r="G14" s="164">
        <v>30211</v>
      </c>
      <c r="H14" s="164" t="s">
        <v>205</v>
      </c>
      <c r="I14" s="172">
        <f t="shared" si="1"/>
        <v>255725</v>
      </c>
      <c r="J14" s="173">
        <v>255725</v>
      </c>
      <c r="K14" s="173">
        <v>255725</v>
      </c>
      <c r="L14" s="174"/>
      <c r="M14" s="174"/>
      <c r="N14" s="174"/>
      <c r="O14" s="174"/>
      <c r="P14" s="174"/>
      <c r="Q14" s="174"/>
      <c r="R14" s="172">
        <f t="shared" si="2"/>
        <v>0</v>
      </c>
      <c r="S14" s="174"/>
      <c r="T14" s="174"/>
      <c r="U14" s="174"/>
      <c r="V14" s="174"/>
      <c r="W14" s="173"/>
    </row>
    <row r="15" ht="30" customHeight="1" spans="1:23">
      <c r="A15" s="163"/>
      <c r="B15" s="164"/>
      <c r="C15" s="163"/>
      <c r="D15" s="165"/>
      <c r="E15" s="164"/>
      <c r="F15" s="164"/>
      <c r="G15" s="164">
        <v>30227</v>
      </c>
      <c r="H15" s="164" t="s">
        <v>206</v>
      </c>
      <c r="I15" s="172">
        <f t="shared" si="1"/>
        <v>40000</v>
      </c>
      <c r="J15" s="173">
        <v>40000</v>
      </c>
      <c r="K15" s="173">
        <v>40000</v>
      </c>
      <c r="L15" s="174"/>
      <c r="M15" s="174"/>
      <c r="N15" s="174"/>
      <c r="O15" s="174"/>
      <c r="P15" s="174"/>
      <c r="Q15" s="174"/>
      <c r="R15" s="172">
        <f t="shared" si="2"/>
        <v>0</v>
      </c>
      <c r="S15" s="174"/>
      <c r="T15" s="174"/>
      <c r="U15" s="174"/>
      <c r="V15" s="174"/>
      <c r="W15" s="173"/>
    </row>
    <row r="16" ht="30" customHeight="1" spans="1:23">
      <c r="A16" s="163"/>
      <c r="B16" s="164"/>
      <c r="C16" s="163"/>
      <c r="D16" s="165"/>
      <c r="E16" s="164"/>
      <c r="F16" s="164"/>
      <c r="G16" s="164">
        <v>30231</v>
      </c>
      <c r="H16" s="164" t="s">
        <v>171</v>
      </c>
      <c r="I16" s="172">
        <f t="shared" si="1"/>
        <v>42000</v>
      </c>
      <c r="J16" s="173">
        <v>42000</v>
      </c>
      <c r="K16" s="173">
        <v>42000</v>
      </c>
      <c r="L16" s="174"/>
      <c r="M16" s="174"/>
      <c r="N16" s="174"/>
      <c r="O16" s="174"/>
      <c r="P16" s="174"/>
      <c r="Q16" s="174"/>
      <c r="R16" s="172">
        <f t="shared" si="2"/>
        <v>0</v>
      </c>
      <c r="S16" s="174"/>
      <c r="T16" s="174"/>
      <c r="U16" s="174"/>
      <c r="V16" s="174"/>
      <c r="W16" s="173"/>
    </row>
    <row r="17" ht="30" customHeight="1" spans="1:23">
      <c r="A17" s="163"/>
      <c r="B17" s="164"/>
      <c r="C17" s="163"/>
      <c r="D17" s="165"/>
      <c r="E17" s="164">
        <v>2013699</v>
      </c>
      <c r="F17" s="164" t="s">
        <v>73</v>
      </c>
      <c r="G17" s="164">
        <v>30201</v>
      </c>
      <c r="H17" s="164" t="s">
        <v>156</v>
      </c>
      <c r="I17" s="172">
        <f t="shared" si="1"/>
        <v>11520</v>
      </c>
      <c r="J17" s="173">
        <v>11520</v>
      </c>
      <c r="K17" s="173">
        <v>11520</v>
      </c>
      <c r="L17" s="174"/>
      <c r="M17" s="174"/>
      <c r="N17" s="174"/>
      <c r="O17" s="174"/>
      <c r="P17" s="174"/>
      <c r="Q17" s="174"/>
      <c r="R17" s="172">
        <f t="shared" si="2"/>
        <v>0</v>
      </c>
      <c r="S17" s="174"/>
      <c r="T17" s="174"/>
      <c r="U17" s="174"/>
      <c r="V17" s="174"/>
      <c r="W17" s="173"/>
    </row>
    <row r="18" ht="30" customHeight="1" spans="1:23">
      <c r="A18" s="163"/>
      <c r="B18" s="164"/>
      <c r="C18" s="163"/>
      <c r="D18" s="165"/>
      <c r="E18" s="164"/>
      <c r="F18" s="164"/>
      <c r="G18" s="164">
        <v>30215</v>
      </c>
      <c r="H18" s="164" t="s">
        <v>207</v>
      </c>
      <c r="I18" s="172">
        <f t="shared" si="1"/>
        <v>4000</v>
      </c>
      <c r="J18" s="173">
        <v>4000</v>
      </c>
      <c r="K18" s="173">
        <v>4000</v>
      </c>
      <c r="L18" s="174"/>
      <c r="M18" s="174"/>
      <c r="N18" s="174"/>
      <c r="O18" s="174"/>
      <c r="P18" s="174"/>
      <c r="Q18" s="174"/>
      <c r="R18" s="172">
        <f t="shared" si="2"/>
        <v>0</v>
      </c>
      <c r="S18" s="174"/>
      <c r="T18" s="174"/>
      <c r="U18" s="174"/>
      <c r="V18" s="174"/>
      <c r="W18" s="173"/>
    </row>
    <row r="19" ht="30" customHeight="1" spans="1:23">
      <c r="A19" s="163"/>
      <c r="B19" s="164"/>
      <c r="C19" s="163"/>
      <c r="D19" s="165"/>
      <c r="E19" s="164"/>
      <c r="F19" s="164"/>
      <c r="G19" s="164">
        <v>30239</v>
      </c>
      <c r="H19" s="164" t="s">
        <v>174</v>
      </c>
      <c r="I19" s="172">
        <f t="shared" si="1"/>
        <v>1600</v>
      </c>
      <c r="J19" s="173">
        <v>1600</v>
      </c>
      <c r="K19" s="173">
        <v>1600</v>
      </c>
      <c r="L19" s="174"/>
      <c r="M19" s="174"/>
      <c r="N19" s="174"/>
      <c r="O19" s="174"/>
      <c r="P19" s="174"/>
      <c r="Q19" s="174"/>
      <c r="R19" s="172">
        <f t="shared" si="2"/>
        <v>0</v>
      </c>
      <c r="S19" s="174"/>
      <c r="T19" s="174"/>
      <c r="U19" s="174"/>
      <c r="V19" s="174"/>
      <c r="W19" s="173"/>
    </row>
    <row r="20" s="109" customFormat="1" ht="30" customHeight="1" spans="1:23">
      <c r="A20" s="163" t="s">
        <v>199</v>
      </c>
      <c r="B20" s="164" t="s">
        <v>208</v>
      </c>
      <c r="C20" s="164" t="s">
        <v>209</v>
      </c>
      <c r="D20" s="165" t="s">
        <v>51</v>
      </c>
      <c r="E20" s="164" t="s">
        <v>38</v>
      </c>
      <c r="F20" s="164"/>
      <c r="G20" s="164"/>
      <c r="H20" s="164"/>
      <c r="I20" s="172">
        <f t="shared" si="1"/>
        <v>250000</v>
      </c>
      <c r="J20" s="173">
        <f>SUM(J21:J23)</f>
        <v>250000</v>
      </c>
      <c r="K20" s="173">
        <f>SUM(K21:K23)</f>
        <v>250000</v>
      </c>
      <c r="L20" s="174"/>
      <c r="M20" s="174"/>
      <c r="N20" s="174"/>
      <c r="O20" s="174"/>
      <c r="P20" s="174"/>
      <c r="Q20" s="174"/>
      <c r="R20" s="172">
        <f t="shared" si="2"/>
        <v>0</v>
      </c>
      <c r="S20" s="174"/>
      <c r="T20" s="174"/>
      <c r="U20" s="174"/>
      <c r="V20" s="174"/>
      <c r="W20" s="173"/>
    </row>
    <row r="21" ht="30" customHeight="1" spans="1:23">
      <c r="A21" s="163"/>
      <c r="B21" s="164"/>
      <c r="C21" s="164"/>
      <c r="D21" s="165"/>
      <c r="E21" s="167">
        <v>2013102</v>
      </c>
      <c r="F21" s="167" t="s">
        <v>71</v>
      </c>
      <c r="G21" s="164">
        <v>30201</v>
      </c>
      <c r="H21" s="164" t="s">
        <v>156</v>
      </c>
      <c r="I21" s="172">
        <f t="shared" si="1"/>
        <v>101600</v>
      </c>
      <c r="J21" s="173">
        <v>101600</v>
      </c>
      <c r="K21" s="173">
        <v>101600</v>
      </c>
      <c r="L21" s="174"/>
      <c r="M21" s="174"/>
      <c r="N21" s="174"/>
      <c r="O21" s="174"/>
      <c r="P21" s="174"/>
      <c r="Q21" s="174"/>
      <c r="R21" s="172">
        <f t="shared" si="2"/>
        <v>0</v>
      </c>
      <c r="S21" s="174"/>
      <c r="T21" s="174"/>
      <c r="U21" s="174"/>
      <c r="V21" s="174"/>
      <c r="W21" s="173"/>
    </row>
    <row r="22" ht="30" customHeight="1" spans="1:23">
      <c r="A22" s="163"/>
      <c r="B22" s="164"/>
      <c r="C22" s="164"/>
      <c r="D22" s="165"/>
      <c r="E22" s="168"/>
      <c r="F22" s="168"/>
      <c r="G22" s="164">
        <v>30216</v>
      </c>
      <c r="H22" s="164" t="s">
        <v>210</v>
      </c>
      <c r="I22" s="172">
        <f t="shared" si="1"/>
        <v>40000</v>
      </c>
      <c r="J22" s="173">
        <v>40000</v>
      </c>
      <c r="K22" s="173">
        <v>40000</v>
      </c>
      <c r="L22" s="174"/>
      <c r="M22" s="174"/>
      <c r="N22" s="174"/>
      <c r="O22" s="174"/>
      <c r="P22" s="174"/>
      <c r="Q22" s="174"/>
      <c r="R22" s="172">
        <f t="shared" si="2"/>
        <v>0</v>
      </c>
      <c r="S22" s="174"/>
      <c r="T22" s="174"/>
      <c r="U22" s="174"/>
      <c r="V22" s="174"/>
      <c r="W22" s="173"/>
    </row>
    <row r="23" ht="30" customHeight="1" spans="1:23">
      <c r="A23" s="163"/>
      <c r="B23" s="164"/>
      <c r="C23" s="164"/>
      <c r="D23" s="165"/>
      <c r="E23" s="169"/>
      <c r="F23" s="169"/>
      <c r="G23" s="164">
        <v>31002</v>
      </c>
      <c r="H23" s="164" t="s">
        <v>211</v>
      </c>
      <c r="I23" s="172">
        <f t="shared" si="1"/>
        <v>108400</v>
      </c>
      <c r="J23" s="173">
        <v>108400</v>
      </c>
      <c r="K23" s="173">
        <v>108400</v>
      </c>
      <c r="L23" s="174"/>
      <c r="M23" s="174"/>
      <c r="N23" s="174"/>
      <c r="O23" s="174"/>
      <c r="P23" s="174"/>
      <c r="Q23" s="174"/>
      <c r="R23" s="172">
        <f t="shared" si="2"/>
        <v>0</v>
      </c>
      <c r="S23" s="174"/>
      <c r="T23" s="174"/>
      <c r="U23" s="174"/>
      <c r="V23" s="174"/>
      <c r="W23" s="173"/>
    </row>
    <row r="24" ht="30" customHeight="1" spans="1:23">
      <c r="A24" s="126" t="s">
        <v>36</v>
      </c>
      <c r="B24" s="126"/>
      <c r="C24" s="126"/>
      <c r="D24" s="126"/>
      <c r="E24" s="126"/>
      <c r="F24" s="126"/>
      <c r="G24" s="126"/>
      <c r="H24" s="126"/>
      <c r="I24" s="175">
        <f>I9+I20</f>
        <v>917120</v>
      </c>
      <c r="J24" s="175">
        <f>J9+J20</f>
        <v>917120</v>
      </c>
      <c r="K24" s="175">
        <f>K9+K20</f>
        <v>917120</v>
      </c>
      <c r="L24" s="176"/>
      <c r="M24" s="176"/>
      <c r="N24" s="176"/>
      <c r="O24" s="176"/>
      <c r="P24" s="176"/>
      <c r="Q24" s="176"/>
      <c r="R24" s="175"/>
      <c r="S24" s="176"/>
      <c r="T24" s="176"/>
      <c r="U24" s="176"/>
      <c r="V24" s="176"/>
      <c r="W24" s="176"/>
    </row>
  </sheetData>
  <autoFilter xmlns:etc="http://www.wps.cn/officeDocument/2017/etCustomData" ref="A1:W24" etc:filterBottomFollowUsedRange="0">
    <extLst/>
  </autoFilter>
  <mergeCells count="44">
    <mergeCell ref="A3:W3"/>
    <mergeCell ref="A4:I4"/>
    <mergeCell ref="J5:M5"/>
    <mergeCell ref="N5:P5"/>
    <mergeCell ref="R5:W5"/>
    <mergeCell ref="J6:K6"/>
    <mergeCell ref="E9:H9"/>
    <mergeCell ref="E20:H20"/>
    <mergeCell ref="A24:H24"/>
    <mergeCell ref="A5:A7"/>
    <mergeCell ref="A9:A19"/>
    <mergeCell ref="A20:A23"/>
    <mergeCell ref="B5:B7"/>
    <mergeCell ref="B9:B19"/>
    <mergeCell ref="B20:B23"/>
    <mergeCell ref="C5:C7"/>
    <mergeCell ref="C9:C19"/>
    <mergeCell ref="C20:C23"/>
    <mergeCell ref="D5:D7"/>
    <mergeCell ref="D9:D19"/>
    <mergeCell ref="D20:D23"/>
    <mergeCell ref="E5:E7"/>
    <mergeCell ref="E10:E16"/>
    <mergeCell ref="E17:E19"/>
    <mergeCell ref="E21:E23"/>
    <mergeCell ref="F5:F7"/>
    <mergeCell ref="F10:F16"/>
    <mergeCell ref="F17:F19"/>
    <mergeCell ref="F21:F23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196527777777778" right="0.118055555555556" top="0.826388888888889" bottom="0.118055555555556" header="0.118055555555556" footer="0.0784722222222222"/>
  <pageSetup paperSize="9" scale="6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J12" sqref="J12"/>
    </sheetView>
  </sheetViews>
  <sheetFormatPr defaultColWidth="9.10833333333333" defaultRowHeight="11.95" customHeight="1"/>
  <cols>
    <col min="1" max="1" width="33" customWidth="1"/>
    <col min="2" max="2" width="19.875" customWidth="1"/>
    <col min="3" max="3" width="11.375" customWidth="1"/>
    <col min="4" max="4" width="14.25" customWidth="1"/>
    <col min="5" max="5" width="24.5" customWidth="1"/>
    <col min="6" max="9" width="10.75" customWidth="1"/>
    <col min="10" max="10" width="34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212</v>
      </c>
    </row>
    <row r="3" ht="28.5" customHeight="1" spans="1:10">
      <c r="A3" s="51" t="s">
        <v>213</v>
      </c>
      <c r="B3" s="18"/>
      <c r="C3" s="18"/>
      <c r="D3" s="18"/>
      <c r="E3" s="18"/>
      <c r="F3" s="52"/>
      <c r="G3" s="18"/>
      <c r="H3" s="52"/>
      <c r="I3" s="52"/>
      <c r="J3" s="18"/>
    </row>
    <row r="4" ht="15.05" customHeight="1" spans="1:1">
      <c r="A4" s="5" t="s">
        <v>2</v>
      </c>
    </row>
    <row r="5" ht="39" customHeight="1" spans="1:10">
      <c r="A5" s="9" t="s">
        <v>214</v>
      </c>
      <c r="B5" s="9" t="s">
        <v>215</v>
      </c>
      <c r="C5" s="9" t="s">
        <v>216</v>
      </c>
      <c r="D5" s="9" t="s">
        <v>217</v>
      </c>
      <c r="E5" s="9" t="s">
        <v>218</v>
      </c>
      <c r="F5" s="142" t="s">
        <v>219</v>
      </c>
      <c r="G5" s="9" t="s">
        <v>220</v>
      </c>
      <c r="H5" s="142" t="s">
        <v>221</v>
      </c>
      <c r="I5" s="142" t="s">
        <v>222</v>
      </c>
      <c r="J5" s="9" t="s">
        <v>223</v>
      </c>
    </row>
    <row r="6" ht="30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142">
        <v>6</v>
      </c>
      <c r="G6" s="9">
        <v>7</v>
      </c>
      <c r="H6" s="142">
        <v>8</v>
      </c>
      <c r="I6" s="142">
        <v>9</v>
      </c>
      <c r="J6" s="9">
        <v>10</v>
      </c>
    </row>
    <row r="7" ht="30" customHeight="1" spans="1:10">
      <c r="A7" s="143" t="s">
        <v>51</v>
      </c>
      <c r="B7" s="144"/>
      <c r="C7" s="144"/>
      <c r="D7" s="144"/>
      <c r="E7" s="145"/>
      <c r="F7" s="144"/>
      <c r="G7" s="145"/>
      <c r="H7" s="144"/>
      <c r="I7" s="144"/>
      <c r="J7" s="153"/>
    </row>
    <row r="8" ht="30" customHeight="1" spans="1:10">
      <c r="A8" s="146" t="s">
        <v>201</v>
      </c>
      <c r="B8" s="147" t="s">
        <v>224</v>
      </c>
      <c r="C8" s="148" t="s">
        <v>225</v>
      </c>
      <c r="D8" s="149" t="s">
        <v>226</v>
      </c>
      <c r="E8" s="150" t="s">
        <v>227</v>
      </c>
      <c r="F8" s="151" t="s">
        <v>228</v>
      </c>
      <c r="G8" s="152" t="s">
        <v>120</v>
      </c>
      <c r="H8" s="151" t="s">
        <v>229</v>
      </c>
      <c r="I8" s="151" t="s">
        <v>230</v>
      </c>
      <c r="J8" s="154" t="s">
        <v>231</v>
      </c>
    </row>
    <row r="9" ht="30" customHeight="1" spans="1:10">
      <c r="A9" s="146"/>
      <c r="B9" s="147"/>
      <c r="C9" s="148"/>
      <c r="D9" s="149"/>
      <c r="E9" s="150" t="s">
        <v>232</v>
      </c>
      <c r="F9" s="151" t="s">
        <v>233</v>
      </c>
      <c r="G9" s="152" t="s">
        <v>234</v>
      </c>
      <c r="H9" s="151" t="s">
        <v>235</v>
      </c>
      <c r="I9" s="151" t="s">
        <v>230</v>
      </c>
      <c r="J9" s="154" t="s">
        <v>236</v>
      </c>
    </row>
    <row r="10" ht="30" customHeight="1" spans="1:10">
      <c r="A10" s="146"/>
      <c r="B10" s="147"/>
      <c r="C10" s="148"/>
      <c r="D10" s="149"/>
      <c r="E10" s="150" t="s">
        <v>237</v>
      </c>
      <c r="F10" s="151" t="s">
        <v>228</v>
      </c>
      <c r="G10" s="152" t="s">
        <v>120</v>
      </c>
      <c r="H10" s="151" t="s">
        <v>238</v>
      </c>
      <c r="I10" s="151" t="s">
        <v>230</v>
      </c>
      <c r="J10" s="154" t="s">
        <v>239</v>
      </c>
    </row>
    <row r="11" ht="30" customHeight="1" spans="1:10">
      <c r="A11" s="146"/>
      <c r="B11" s="147"/>
      <c r="C11" s="148"/>
      <c r="D11" s="149"/>
      <c r="E11" s="150" t="s">
        <v>240</v>
      </c>
      <c r="F11" s="151" t="s">
        <v>228</v>
      </c>
      <c r="G11" s="152" t="s">
        <v>241</v>
      </c>
      <c r="H11" s="151" t="s">
        <v>242</v>
      </c>
      <c r="I11" s="151" t="s">
        <v>230</v>
      </c>
      <c r="J11" s="154" t="s">
        <v>243</v>
      </c>
    </row>
    <row r="12" ht="30" customHeight="1" spans="1:10">
      <c r="A12" s="146"/>
      <c r="B12" s="147"/>
      <c r="C12" s="148"/>
      <c r="D12" s="149"/>
      <c r="E12" s="150" t="s">
        <v>244</v>
      </c>
      <c r="F12" s="151" t="s">
        <v>228</v>
      </c>
      <c r="G12" s="152" t="s">
        <v>120</v>
      </c>
      <c r="H12" s="151" t="s">
        <v>229</v>
      </c>
      <c r="I12" s="151" t="s">
        <v>230</v>
      </c>
      <c r="J12" s="154" t="s">
        <v>245</v>
      </c>
    </row>
    <row r="13" ht="30" customHeight="1" spans="1:10">
      <c r="A13" s="146"/>
      <c r="B13" s="147"/>
      <c r="C13" s="148"/>
      <c r="D13" s="149"/>
      <c r="E13" s="150" t="s">
        <v>246</v>
      </c>
      <c r="F13" s="151" t="s">
        <v>247</v>
      </c>
      <c r="G13" s="152" t="s">
        <v>248</v>
      </c>
      <c r="H13" s="151" t="s">
        <v>249</v>
      </c>
      <c r="I13" s="151" t="s">
        <v>230</v>
      </c>
      <c r="J13" s="154" t="s">
        <v>250</v>
      </c>
    </row>
    <row r="14" ht="30" customHeight="1" spans="1:10">
      <c r="A14" s="146"/>
      <c r="B14" s="147"/>
      <c r="C14" s="148"/>
      <c r="D14" s="149"/>
      <c r="E14" s="150" t="s">
        <v>251</v>
      </c>
      <c r="F14" s="151" t="s">
        <v>247</v>
      </c>
      <c r="G14" s="152" t="s">
        <v>252</v>
      </c>
      <c r="H14" s="151" t="s">
        <v>253</v>
      </c>
      <c r="I14" s="151" t="s">
        <v>230</v>
      </c>
      <c r="J14" s="154" t="s">
        <v>254</v>
      </c>
    </row>
    <row r="15" ht="30" customHeight="1" spans="1:10">
      <c r="A15" s="146"/>
      <c r="B15" s="147"/>
      <c r="C15" s="148"/>
      <c r="D15" s="149" t="s">
        <v>255</v>
      </c>
      <c r="E15" s="150" t="s">
        <v>256</v>
      </c>
      <c r="F15" s="151" t="s">
        <v>228</v>
      </c>
      <c r="G15" s="152" t="s">
        <v>257</v>
      </c>
      <c r="H15" s="151" t="s">
        <v>258</v>
      </c>
      <c r="I15" s="151" t="s">
        <v>230</v>
      </c>
      <c r="J15" s="154" t="s">
        <v>259</v>
      </c>
    </row>
    <row r="16" ht="30" customHeight="1" spans="1:10">
      <c r="A16" s="146"/>
      <c r="B16" s="147"/>
      <c r="C16" s="148" t="s">
        <v>260</v>
      </c>
      <c r="D16" s="149" t="s">
        <v>261</v>
      </c>
      <c r="E16" s="150" t="s">
        <v>262</v>
      </c>
      <c r="F16" s="151" t="s">
        <v>228</v>
      </c>
      <c r="G16" s="152" t="s">
        <v>263</v>
      </c>
      <c r="H16" s="151" t="s">
        <v>264</v>
      </c>
      <c r="I16" s="151" t="s">
        <v>265</v>
      </c>
      <c r="J16" s="154" t="s">
        <v>266</v>
      </c>
    </row>
    <row r="17" ht="30" customHeight="1" spans="1:10">
      <c r="A17" s="146"/>
      <c r="B17" s="147"/>
      <c r="C17" s="148"/>
      <c r="D17" s="149" t="s">
        <v>267</v>
      </c>
      <c r="E17" s="150" t="s">
        <v>268</v>
      </c>
      <c r="F17" s="151" t="s">
        <v>228</v>
      </c>
      <c r="G17" s="152" t="s">
        <v>269</v>
      </c>
      <c r="H17" s="151" t="s">
        <v>264</v>
      </c>
      <c r="I17" s="151" t="s">
        <v>265</v>
      </c>
      <c r="J17" s="154" t="s">
        <v>270</v>
      </c>
    </row>
    <row r="18" ht="30" customHeight="1" spans="1:10">
      <c r="A18" s="146"/>
      <c r="B18" s="147"/>
      <c r="C18" s="148" t="s">
        <v>271</v>
      </c>
      <c r="D18" s="149" t="s">
        <v>272</v>
      </c>
      <c r="E18" s="150" t="s">
        <v>273</v>
      </c>
      <c r="F18" s="151" t="s">
        <v>233</v>
      </c>
      <c r="G18" s="152" t="s">
        <v>274</v>
      </c>
      <c r="H18" s="151" t="s">
        <v>264</v>
      </c>
      <c r="I18" s="151" t="s">
        <v>230</v>
      </c>
      <c r="J18" s="154" t="s">
        <v>275</v>
      </c>
    </row>
    <row r="19" ht="23" customHeight="1" spans="1:1">
      <c r="A19" t="s">
        <v>276</v>
      </c>
    </row>
  </sheetData>
  <autoFilter xmlns:etc="http://www.wps.cn/officeDocument/2017/etCustomData" ref="A2:J19" etc:filterBottomFollowUsedRange="0">
    <extLst/>
  </autoFilter>
  <mergeCells count="7">
    <mergeCell ref="A3:J3"/>
    <mergeCell ref="A4:H4"/>
    <mergeCell ref="A8:A18"/>
    <mergeCell ref="B8:B18"/>
    <mergeCell ref="C8:C15"/>
    <mergeCell ref="C16:C17"/>
    <mergeCell ref="D8:D14"/>
  </mergeCells>
  <pageMargins left="0.393055555555556" right="0.196527777777778" top="0.944444444444444" bottom="0.0388888888888889" header="0.0388888888888889" footer="0.0784722222222222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李莲艳</cp:lastModifiedBy>
  <dcterms:created xsi:type="dcterms:W3CDTF">2025-01-21T02:50:00Z</dcterms:created>
  <cp:lastPrinted>2025-02-13T02:07:00Z</cp:lastPrinted>
  <dcterms:modified xsi:type="dcterms:W3CDTF">2025-02-19T08:45:17Z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2052-12.1.0.18276</vt:lpwstr>
  </property>
</Properties>
</file>