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0" activeTab="15"/>
  </bookViews>
  <sheets>
    <sheet name="部门财务收支预算总表01-1" sheetId="1" r:id="rId1"/>
    <sheet name="部门收入预算表01-2" sheetId="2" r:id="rId2"/>
    <sheet name="部门收入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 " sheetId="18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<sst xmlns="http://schemas.openxmlformats.org/spreadsheetml/2006/main" count="888" uniqueCount="370">
  <si>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</si>
  <si>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</si>
  <si>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</si>
  <si>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</si>
  <si>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</si>
  <si>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</si>
  <si>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</si>
  <si>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</si>
  <si>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</si>
  <si>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</si>
  <si>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</si>
  <si>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</si>
  <si>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</si>
  <si>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五、农林水支出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</si>
  <si>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</si>
  <si>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</si>
  <si>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</si>
  <si>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</si>
  <si>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</si>
  <si>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</si>
  <si>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</si>
  <si>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</si>
  <si>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</si>
  <si>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</si>
  <si>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</si>
  <si>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</si>
  <si>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</si>
  <si>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</si>
  <si>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</si>
  <si>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</si>
  <si>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</si>
  <si>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</si>
  <si>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</si>
  <si>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</si>
  <si>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</si>
  <si>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</si>
  <si>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</si>
  <si>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</si>
  <si>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</si>
  <si>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</si>
  <si>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</si>
  <si>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</si>
  <si>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</si>
  <si>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</si>
  <si>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</si>
  <si>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</si>
  <si>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</si>
  <si>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</si>
  <si>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</si>
  <si>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</si>
  <si>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</si>
  <si>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</si>
  <si>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</si>
  <si>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</si>
  <si>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</si>
  <si>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</si>
  <si>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283</t>
  </si>
  <si>
    <t>新平彝族傣族自治县工商业联合会</t>
  </si>
  <si>
    <t>283001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</si>
  <si>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</si>
  <si>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</si>
  <si>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</si>
  <si>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</si>
  <si>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</si>
  <si>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</si>
  <si>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</si>
  <si>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</si>
  <si>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</si>
  <si>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</si>
  <si>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</si>
  <si>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</si>
  <si>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</si>
  <si>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</si>
  <si>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</si>
  <si>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</si>
  <si>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20128</t>
  </si>
  <si>
    <t>民主党派及工商联事务</t>
  </si>
  <si>
    <t>2012801</t>
  </si>
  <si>
    <t>行政运行</t>
  </si>
  <si>
    <t>2012899</t>
  </si>
  <si>
    <t>其他民主党派及工商联事务支出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</si>
  <si>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</si>
  <si>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</si>
  <si>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</si>
  <si>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</si>
  <si>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</si>
  <si>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</si>
  <si>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</si>
  <si>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</si>
  <si>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</si>
  <si>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</si>
  <si>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</si>
  <si>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</si>
  <si>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</si>
  <si>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</si>
  <si>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</si>
  <si>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</si>
  <si>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</si>
  <si>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</si>
  <si>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农林水支出</t>
  </si>
  <si>
    <t>普惠金融发展支出</t>
  </si>
  <si>
    <t xml:space="preserve">  创业担保贷款贴息及奖补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</si>
  <si>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</si>
  <si>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</si>
  <si>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</si>
  <si>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</si>
  <si>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</si>
  <si>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</si>
  <si>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</si>
  <si>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</si>
  <si>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</si>
  <si>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</si>
  <si>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</si>
  <si>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</si>
  <si>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</si>
  <si>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</si>
  <si>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</si>
  <si>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</si>
  <si>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（五）农林水支出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</si>
  <si>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</si>
  <si>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</si>
  <si>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</si>
  <si>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</si>
  <si>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</si>
  <si>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</si>
  <si>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</si>
  <si>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</si>
  <si>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创业担保贷款贴息及奖补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</si>
  <si>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</si>
  <si>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</si>
  <si>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</si>
  <si>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</si>
  <si>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</si>
  <si>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</si>
  <si>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</si>
  <si>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</si>
  <si>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</si>
  <si>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</si>
  <si>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</si>
  <si>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</si>
  <si>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</si>
  <si>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</si>
  <si>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</si>
  <si>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</si>
  <si>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</si>
  <si>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</si>
  <si>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</si>
  <si>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</si>
  <si>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</si>
  <si>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</si>
  <si>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</si>
  <si>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</si>
  <si>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</si>
  <si>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</si>
  <si>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530427210000000015195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</si>
  <si>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</si>
  <si>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</si>
  <si>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</si>
  <si>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</si>
  <si>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</si>
  <si>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</si>
  <si>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</si>
  <si>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</si>
  <si>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</si>
  <si>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</si>
  <si>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</si>
  <si>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530427210000000015196</t>
  </si>
  <si>
    <t>行政人员工资支出</t>
  </si>
  <si>
    <t>30101</t>
  </si>
  <si>
    <t>基本工资</t>
  </si>
  <si>
    <t>30102</t>
  </si>
  <si>
    <t>津贴补贴</t>
  </si>
  <si>
    <t>530427210000000015197</t>
  </si>
  <si>
    <t>社会保障缴费</t>
  </si>
  <si>
    <t>30110</t>
  </si>
  <si>
    <t>职工基本医疗保险缴费</t>
  </si>
  <si>
    <t>530427210000000015198</t>
  </si>
  <si>
    <t>30113</t>
  </si>
  <si>
    <t>530427210000000015201</t>
  </si>
  <si>
    <t>公车购置及运维费</t>
  </si>
  <si>
    <t>30231</t>
  </si>
  <si>
    <t>公务用车运行维护费</t>
  </si>
  <si>
    <t>530427210000000015202</t>
  </si>
  <si>
    <t>行政人员公务交通补贴</t>
  </si>
  <si>
    <t>30239</t>
  </si>
  <si>
    <t>其他交通费用</t>
  </si>
  <si>
    <t>530427210000000015203</t>
  </si>
  <si>
    <t>工会经费</t>
  </si>
  <si>
    <t>30228</t>
  </si>
  <si>
    <t>530427221100000361811</t>
  </si>
  <si>
    <t>30217</t>
  </si>
  <si>
    <t>530427231100001452164</t>
  </si>
  <si>
    <t>退休干部公用经费</t>
  </si>
  <si>
    <t>530427231100001453360</t>
  </si>
  <si>
    <t>公务员基础绩效奖</t>
  </si>
  <si>
    <t>30103</t>
  </si>
  <si>
    <t>奖金</t>
  </si>
  <si>
    <t>530427241100002126411</t>
  </si>
  <si>
    <t>社会保险资金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</si>
  <si>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</si>
  <si>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</si>
  <si>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</si>
  <si>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</si>
  <si>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</si>
  <si>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</si>
  <si>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530427251100003592036</t>
  </si>
  <si>
    <t>部门临聘人员支出</t>
  </si>
  <si>
    <t>30199</t>
  </si>
  <si>
    <t>其他工资福利支出</t>
  </si>
  <si>
    <t>530427241100002132328</t>
  </si>
  <si>
    <t>邮电经费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</si>
  <si>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</si>
  <si>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</si>
  <si>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</si>
  <si>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</si>
  <si>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</si>
  <si>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</si>
  <si>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</si>
  <si>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2023至2025年计算机更新资金</t>
  </si>
  <si>
    <t>311 专项业务类</t>
  </si>
  <si>
    <t>530427241100003184748</t>
  </si>
  <si>
    <t>31002</t>
  </si>
  <si>
    <t>办公设备购置</t>
  </si>
  <si>
    <t>新平县工商联（商会)工作经费</t>
  </si>
  <si>
    <t>313 事业发展类</t>
  </si>
  <si>
    <t>530427231100001262386</t>
  </si>
  <si>
    <t>30215</t>
  </si>
  <si>
    <t>会议费</t>
  </si>
  <si>
    <t>30216</t>
  </si>
  <si>
    <t>培训费</t>
  </si>
  <si>
    <t>创业担保贷款工作经费</t>
  </si>
  <si>
    <r>
      <t>313</t>
    </r>
    <r>
      <rPr>
        <sz val="10"/>
        <rFont val="宋体"/>
        <charset val="134"/>
      </rPr>
      <t>事业发展类</t>
    </r>
  </si>
  <si>
    <t>530427221100001033226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</si>
  <si>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</si>
  <si>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</si>
  <si>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</si>
  <si>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</si>
  <si>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</si>
  <si>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</si>
  <si>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</si>
  <si>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</si>
  <si>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</si>
  <si>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</si>
  <si>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</si>
  <si>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</si>
  <si>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完成2023年至2025年计算机更新</t>
  </si>
  <si>
    <t>产出指标</t>
  </si>
  <si>
    <t>数量指标</t>
  </si>
  <si>
    <t>购买电脑数量</t>
  </si>
  <si>
    <t>=</t>
  </si>
  <si>
    <t>台</t>
  </si>
  <si>
    <t>定量指标</t>
  </si>
  <si>
    <t>购买4台电脑</t>
  </si>
  <si>
    <t>质量指标</t>
  </si>
  <si>
    <t>购买电脑质量</t>
  </si>
  <si>
    <t>100</t>
  </si>
  <si>
    <t>%</t>
  </si>
  <si>
    <t>购买电脑的质量</t>
  </si>
  <si>
    <t>时效指标</t>
  </si>
  <si>
    <t>完成采购时间</t>
  </si>
  <si>
    <t>&gt;=</t>
  </si>
  <si>
    <t>2024-12-31</t>
  </si>
  <si>
    <t>年-月-日</t>
  </si>
  <si>
    <t>成本指标</t>
  </si>
  <si>
    <t>经济成本指标</t>
  </si>
  <si>
    <t>&lt;=</t>
  </si>
  <si>
    <t>5000</t>
  </si>
  <si>
    <t>元</t>
  </si>
  <si>
    <t>采购单价</t>
  </si>
  <si>
    <t>效益指标</t>
  </si>
  <si>
    <t>社会效益</t>
  </si>
  <si>
    <t>改善办公条件</t>
  </si>
  <si>
    <t>改善</t>
  </si>
  <si>
    <t>定性指标</t>
  </si>
  <si>
    <t>满意度指标</t>
  </si>
  <si>
    <t>服务对象满意度</t>
  </si>
  <si>
    <t>使用人员满意度</t>
  </si>
  <si>
    <t>95</t>
  </si>
  <si>
    <t xml:space="preserve">    一是深入开展理想信念教育。加强民营经济代表人士理想信念教育培训，召开理想信念教育培训会。
    二是为企业提供法律服务。协调相关司法部门为企业提供法律援助服务，组织召开法律知识培训会。
    三是指导基层商会进行规范化建设。深入基层商会指导调研，每个商会调研不少于1次。
    四是动员企业积极投身乡村振兴发展战略，参与”万企兴万村“行动。
    五是为会员提供金融服务。完成创业担保贷款年度工作任务。
    六是帮助企业反映诉求。深入企业开展调查研究，帮助企业反映困难和问题。
    七是参与政治协商。组织工商联界人大代表、政协委员参加调研、视察和协商活动，鼓励提出建议意见，积极发挥参谋助手作用。</t>
  </si>
  <si>
    <t>召开会议次数</t>
  </si>
  <si>
    <t>次</t>
  </si>
  <si>
    <t>年内组织召开工作推进会的次数</t>
  </si>
  <si>
    <t>组织培训人数</t>
  </si>
  <si>
    <t>300</t>
  </si>
  <si>
    <t>人次</t>
  </si>
  <si>
    <t>年内组织民营经济人士培训人次</t>
  </si>
  <si>
    <t>调研企业</t>
  </si>
  <si>
    <t>30</t>
  </si>
  <si>
    <t>户</t>
  </si>
  <si>
    <t>年内调研企业的户数</t>
  </si>
  <si>
    <t>参训率</t>
  </si>
  <si>
    <t>92</t>
  </si>
  <si>
    <t>反映本单位组织开展各类培训参训率。</t>
  </si>
  <si>
    <t>民营经济健康发展</t>
  </si>
  <si>
    <t>效果显著</t>
  </si>
  <si>
    <t>工商联工作对促进民营经济发展的成效</t>
  </si>
  <si>
    <t>民营经济人士健康成长</t>
  </si>
  <si>
    <t>工商联工作对促进民营经济人士素质提升的成效</t>
  </si>
  <si>
    <t>会员满意度</t>
  </si>
  <si>
    <t>90</t>
  </si>
  <si>
    <t>会员对工商联工作的满意程度</t>
  </si>
  <si>
    <t>开展创业担保贷款培训</t>
  </si>
  <si>
    <t>创业担保培训人数</t>
  </si>
  <si>
    <t>创业担保政策宣传会参会人数</t>
  </si>
  <si>
    <t>核查跟踪服务次数</t>
  </si>
  <si>
    <t>培训人员参训率</t>
  </si>
  <si>
    <t>获得贷款人员满意度</t>
  </si>
  <si>
    <t>预算06表</t>
  </si>
  <si>
    <t>2025年部门政府性基金预算支出预算表</t>
  </si>
  <si>
    <t>政府性基金预算支出</t>
  </si>
  <si>
    <t>注：我部门无此事项。</t>
  </si>
  <si>
    <t>预算07表</t>
  </si>
  <si>
    <t>2025年部门政府采购预算表</t>
  </si>
  <si>
    <t>="单位名称："&amp;"新平彝族傣族自治县工商业联合会"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</si>
  <si>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</si>
  <si>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</si>
  <si>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</si>
  <si>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</si>
  <si>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</si>
  <si>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</si>
  <si>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</si>
  <si>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</si>
  <si>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</si>
  <si>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</si>
  <si>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非涉密电脑</t>
  </si>
  <si>
    <t>涉密电脑</t>
  </si>
  <si>
    <t>采购复印纸</t>
  </si>
  <si>
    <t>采购打印机耗材</t>
  </si>
  <si>
    <t>燃油费</t>
  </si>
  <si>
    <t>车辆保险</t>
  </si>
  <si>
    <t>车辆维修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</si>
  <si>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</si>
  <si>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</si>
  <si>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</si>
  <si>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</si>
  <si>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</si>
  <si>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</si>
  <si>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</si>
  <si>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单位名称：新平彝族傣族自治县工商业联合会</t>
  </si>
  <si>
    <t>单位名称（项目）</t>
  </si>
  <si>
    <t>乡镇、街道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</si>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</sst>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SimSun"/>
      <charset val="134"/>
    </font>
    <font>
      <sz val="9"/>
      <color rgb="FFFF0000"/>
      <name val="宋体"/>
      <charset val="134"/>
    </font>
    <font>
      <b/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2" applyNumberFormat="0" applyAlignment="0" applyProtection="0">
      <alignment vertical="center"/>
    </xf>
    <xf numFmtId="0" fontId="37" fillId="4" borderId="23" applyNumberFormat="0" applyAlignment="0" applyProtection="0">
      <alignment vertical="center"/>
    </xf>
    <xf numFmtId="0" fontId="38" fillId="4" borderId="22" applyNumberFormat="0" applyAlignment="0" applyProtection="0">
      <alignment vertical="center"/>
    </xf>
    <xf numFmtId="0" fontId="39" fillId="5" borderId="24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  <xf numFmtId="0" fontId="47" fillId="0" borderId="0"/>
  </cellStyleXfs>
  <cellXfs count="13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Fill="1" applyAlignment="1">
      <alignment horizontal="right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" xfId="57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76" fontId="17" fillId="0" borderId="1" xfId="51" applyFont="1">
      <alignment horizontal="right"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6" fillId="0" borderId="9" xfId="0" applyFont="1" applyFill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8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176" fontId="18" fillId="0" borderId="1" xfId="50" applyNumberFormat="1" applyFont="1" applyBorder="1" applyAlignment="1">
      <alignment horizontal="right" vertical="center" wrapText="1"/>
    </xf>
    <xf numFmtId="49" fontId="19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justify" vertical="center" wrapText="1"/>
    </xf>
    <xf numFmtId="49" fontId="3" fillId="0" borderId="1" xfId="50" applyNumberFormat="1" applyFont="1" applyBorder="1" applyAlignment="1">
      <alignment horizontal="justify" vertical="center" wrapText="1"/>
    </xf>
    <xf numFmtId="49" fontId="3" fillId="0" borderId="1" xfId="50" applyNumberFormat="1" applyFont="1" applyBorder="1" applyAlignment="1">
      <alignment horizontal="justify" vertical="center" wrapText="1"/>
    </xf>
    <xf numFmtId="49" fontId="3" fillId="0" borderId="10" xfId="50" applyNumberFormat="1" applyFont="1" applyBorder="1" applyAlignment="1">
      <alignment horizontal="center" vertical="center" wrapText="1"/>
    </xf>
    <xf numFmtId="49" fontId="3" fillId="0" borderId="10" xfId="50" applyNumberFormat="1" applyFont="1" applyBorder="1" applyAlignment="1">
      <alignment horizontal="center" vertical="center" wrapText="1"/>
    </xf>
    <xf numFmtId="49" fontId="3" fillId="0" borderId="11" xfId="50" applyNumberFormat="1" applyFont="1" applyBorder="1">
      <alignment horizontal="left" vertical="center" wrapText="1"/>
    </xf>
    <xf numFmtId="0" fontId="20" fillId="0" borderId="12" xfId="58" applyFont="1" applyFill="1" applyBorder="1" applyAlignment="1">
      <alignment horizontal="left" vertical="center" wrapText="1"/>
    </xf>
    <xf numFmtId="0" fontId="20" fillId="0" borderId="12" xfId="58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9" fontId="3" fillId="0" borderId="10" xfId="50" applyNumberFormat="1" applyFont="1" applyBorder="1" applyAlignment="1">
      <alignment horizontal="center" vertical="center" wrapText="1"/>
    </xf>
    <xf numFmtId="49" fontId="3" fillId="0" borderId="10" xfId="5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3" fillId="0" borderId="16" xfId="50" applyNumberFormat="1" applyFont="1" applyBorder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0" fontId="20" fillId="0" borderId="17" xfId="58" applyFont="1" applyFill="1" applyBorder="1" applyAlignment="1">
      <alignment horizontal="left" vertical="center" wrapText="1"/>
    </xf>
    <xf numFmtId="176" fontId="3" fillId="0" borderId="2" xfId="50" applyNumberFormat="1" applyFont="1" applyBorder="1" applyAlignment="1">
      <alignment horizontal="center" vertical="center" wrapText="1"/>
    </xf>
    <xf numFmtId="0" fontId="20" fillId="0" borderId="17" xfId="58" applyFont="1" applyFill="1" applyBorder="1" applyAlignment="1">
      <alignment horizontal="center" vertical="center" wrapText="1"/>
    </xf>
    <xf numFmtId="49" fontId="3" fillId="0" borderId="12" xfId="50" applyNumberFormat="1" applyFont="1" applyBorder="1">
      <alignment horizontal="left" vertical="center" wrapText="1"/>
    </xf>
    <xf numFmtId="176" fontId="3" fillId="0" borderId="12" xfId="0" applyNumberFormat="1" applyFont="1" applyBorder="1" applyAlignment="1">
      <alignment horizontal="left" vertical="center" wrapText="1"/>
    </xf>
    <xf numFmtId="176" fontId="3" fillId="0" borderId="12" xfId="50" applyNumberFormat="1" applyFont="1" applyBorder="1" applyAlignment="1">
      <alignment horizontal="center" vertical="center" wrapText="1"/>
    </xf>
    <xf numFmtId="49" fontId="20" fillId="0" borderId="12" xfId="58" applyNumberFormat="1" applyFont="1" applyFill="1" applyBorder="1" applyAlignment="1">
      <alignment horizontal="center" vertical="center" wrapText="1"/>
    </xf>
    <xf numFmtId="0" fontId="21" fillId="0" borderId="0" xfId="0" applyFont="1">
      <alignment vertical="top"/>
    </xf>
    <xf numFmtId="0" fontId="3" fillId="0" borderId="1" xfId="0" applyFont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Alignment="1"/>
    <xf numFmtId="176" fontId="22" fillId="0" borderId="1" xfId="0" applyNumberFormat="1" applyFont="1" applyBorder="1" applyAlignment="1">
      <alignment horizontal="right" vertical="center"/>
    </xf>
    <xf numFmtId="49" fontId="23" fillId="0" borderId="1" xfId="50" applyNumberFormat="1" applyFont="1" applyBorder="1">
      <alignment horizontal="left" vertical="center" wrapText="1"/>
    </xf>
    <xf numFmtId="176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176" fontId="18" fillId="0" borderId="1" xfId="51" applyNumberFormat="1" applyFont="1" applyBorder="1">
      <alignment horizontal="right" vertical="center"/>
    </xf>
    <xf numFmtId="176" fontId="23" fillId="0" borderId="1" xfId="51" applyNumberFormat="1" applyFont="1" applyBorder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176" fontId="18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0" fillId="0" borderId="0" xfId="0" applyNumberFormat="1" applyFont="1">
      <alignment vertical="top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3" activePane="bottomLeft" state="frozen"/>
      <selection/>
      <selection pane="bottomLeft" activeCell="B30" sqref="B30"/>
    </sheetView>
  </sheetViews>
  <sheetFormatPr defaultColWidth="8.85" defaultRowHeight="15" customHeight="1" outlineLevelCol="3"/>
  <cols>
    <col min="1" max="4" width="35.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"单位名称："&amp;"新平彝族傣族自治县工商业联合会"</f>
        <v>单位名称：新平彝族傣族自治县工商业联合会</v>
      </c>
      <c r="B4" s="5"/>
      <c r="C4" s="12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f>D19</f>
        <v>1277714.35</v>
      </c>
      <c r="C8" s="15" t="str">
        <f>"一"&amp;"、"&amp;"一般公共服务支出"</f>
        <v>一、一般公共服务支出</v>
      </c>
      <c r="D8" s="17">
        <f>910264+2000</f>
        <v>912264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133740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92567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134892</v>
      </c>
    </row>
    <row r="12" ht="22.5" customHeight="1" spans="1:4">
      <c r="A12" s="15" t="s">
        <v>12</v>
      </c>
      <c r="B12" s="17"/>
      <c r="C12" s="15" t="s">
        <v>13</v>
      </c>
      <c r="D12" s="17">
        <v>4251.35</v>
      </c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15" t="s">
        <v>16</v>
      </c>
      <c r="B15" s="17"/>
      <c r="C15" s="15"/>
      <c r="D15" s="17"/>
    </row>
    <row r="16" ht="22.5" customHeight="1" spans="1:4">
      <c r="A16" s="124" t="s">
        <v>17</v>
      </c>
      <c r="B16" s="17"/>
      <c r="C16" s="126"/>
      <c r="D16" s="17"/>
    </row>
    <row r="17" ht="22.5" customHeight="1" spans="1:4">
      <c r="A17" s="124" t="s">
        <v>18</v>
      </c>
      <c r="B17" s="17"/>
      <c r="C17" s="126"/>
      <c r="D17" s="17"/>
    </row>
    <row r="18" ht="22.5" customHeight="1" spans="1:4">
      <c r="A18" s="124"/>
      <c r="B18" s="17"/>
      <c r="C18" s="126"/>
      <c r="D18" s="17"/>
    </row>
    <row r="19" ht="22.5" customHeight="1" spans="1:4">
      <c r="A19" s="125" t="s">
        <v>19</v>
      </c>
      <c r="B19" s="122">
        <f>B8</f>
        <v>1277714.35</v>
      </c>
      <c r="C19" s="126" t="s">
        <v>20</v>
      </c>
      <c r="D19" s="122">
        <f>SUM(D8:D18)</f>
        <v>1277714.35</v>
      </c>
    </row>
    <row r="20" ht="22.5" customHeight="1" spans="1:4">
      <c r="A20" s="134" t="s">
        <v>21</v>
      </c>
      <c r="B20" s="122"/>
      <c r="C20" s="135" t="s">
        <v>22</v>
      </c>
      <c r="D20" s="122"/>
    </row>
    <row r="21" ht="22.5" customHeight="1" spans="1:4">
      <c r="A21" s="124" t="s">
        <v>23</v>
      </c>
      <c r="B21" s="122"/>
      <c r="C21" s="124" t="s">
        <v>23</v>
      </c>
      <c r="D21" s="122"/>
    </row>
    <row r="22" ht="22.5" customHeight="1" spans="1:4">
      <c r="A22" s="124" t="s">
        <v>24</v>
      </c>
      <c r="B22" s="122"/>
      <c r="C22" s="124" t="s">
        <v>25</v>
      </c>
      <c r="D22" s="122"/>
    </row>
    <row r="23" ht="22.5" customHeight="1" spans="1:4">
      <c r="A23" s="125" t="s">
        <v>26</v>
      </c>
      <c r="B23" s="122">
        <f>B19+B21</f>
        <v>1277714.35</v>
      </c>
      <c r="C23" s="126" t="s">
        <v>27</v>
      </c>
      <c r="D23" s="122">
        <f>D19+D21</f>
        <v>1277714.35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28</v>
      </c>
    </row>
    <row r="3" ht="37.5" customHeight="1" spans="1:19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"单位名称："&amp;"新平彝族傣族自治县工商业联合会"</f>
        <v>单位名称：新平彝族傣族自治县工商业联合会</v>
      </c>
      <c r="B4" s="5"/>
      <c r="C4" s="5"/>
      <c r="D4" s="5"/>
      <c r="E4" s="104"/>
      <c r="F4" s="104"/>
      <c r="G4" s="104"/>
      <c r="H4" s="10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30</v>
      </c>
    </row>
    <row r="5" ht="18.75" customHeight="1" spans="1:19">
      <c r="A5" s="13" t="s">
        <v>31</v>
      </c>
      <c r="B5" s="128" t="s">
        <v>32</v>
      </c>
      <c r="C5" s="128" t="s">
        <v>33</v>
      </c>
      <c r="D5" s="128" t="s">
        <v>34</v>
      </c>
      <c r="E5" s="128"/>
      <c r="F5" s="128"/>
      <c r="G5" s="128"/>
      <c r="H5" s="128"/>
      <c r="I5" s="128"/>
      <c r="J5" s="131"/>
      <c r="K5" s="131"/>
      <c r="L5" s="131"/>
      <c r="M5" s="131"/>
      <c r="N5" s="131"/>
      <c r="O5" s="128" t="s">
        <v>21</v>
      </c>
      <c r="P5" s="128"/>
      <c r="Q5" s="128"/>
      <c r="R5" s="128"/>
      <c r="S5" s="128"/>
    </row>
    <row r="6" ht="18.75" customHeight="1" spans="1:19">
      <c r="A6" s="13"/>
      <c r="B6" s="128"/>
      <c r="C6" s="128"/>
      <c r="D6" s="129" t="s">
        <v>35</v>
      </c>
      <c r="E6" s="129" t="s">
        <v>36</v>
      </c>
      <c r="F6" s="129" t="s">
        <v>37</v>
      </c>
      <c r="G6" s="129" t="s">
        <v>38</v>
      </c>
      <c r="H6" s="129" t="s">
        <v>39</v>
      </c>
      <c r="I6" s="132" t="s">
        <v>40</v>
      </c>
      <c r="J6" s="133"/>
      <c r="K6" s="133"/>
      <c r="L6" s="133"/>
      <c r="M6" s="133"/>
      <c r="N6" s="133"/>
      <c r="O6" s="132" t="s">
        <v>35</v>
      </c>
      <c r="P6" s="132" t="s">
        <v>36</v>
      </c>
      <c r="Q6" s="132" t="s">
        <v>37</v>
      </c>
      <c r="R6" s="132" t="s">
        <v>38</v>
      </c>
      <c r="S6" s="129" t="s">
        <v>41</v>
      </c>
    </row>
    <row r="7" ht="18.75" customHeight="1" spans="1:19">
      <c r="A7" s="13"/>
      <c r="B7" s="128"/>
      <c r="C7" s="128"/>
      <c r="D7" s="129"/>
      <c r="E7" s="129"/>
      <c r="F7" s="129"/>
      <c r="G7" s="129"/>
      <c r="H7" s="129"/>
      <c r="I7" s="132" t="s">
        <v>35</v>
      </c>
      <c r="J7" s="132" t="s">
        <v>42</v>
      </c>
      <c r="K7" s="132" t="s">
        <v>43</v>
      </c>
      <c r="L7" s="132" t="s">
        <v>44</v>
      </c>
      <c r="M7" s="132" t="s">
        <v>45</v>
      </c>
      <c r="N7" s="132" t="s">
        <v>46</v>
      </c>
      <c r="O7" s="132"/>
      <c r="P7" s="132"/>
      <c r="Q7" s="132"/>
      <c r="R7" s="132"/>
      <c r="S7" s="129"/>
    </row>
    <row r="8" ht="18.75" customHeight="1" spans="1:19">
      <c r="A8" s="130" t="s">
        <v>47</v>
      </c>
      <c r="B8" s="14" t="s">
        <v>48</v>
      </c>
      <c r="C8" s="14" t="s">
        <v>49</v>
      </c>
      <c r="D8" s="14" t="s">
        <v>50</v>
      </c>
      <c r="E8" s="130" t="s">
        <v>51</v>
      </c>
      <c r="F8" s="14" t="s">
        <v>52</v>
      </c>
      <c r="G8" s="14" t="s">
        <v>53</v>
      </c>
      <c r="H8" s="130" t="s">
        <v>54</v>
      </c>
      <c r="I8" s="14" t="s">
        <v>55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56</v>
      </c>
      <c r="B9" s="16" t="s">
        <v>57</v>
      </c>
      <c r="C9" s="17">
        <v>1277714.35</v>
      </c>
      <c r="D9" s="17">
        <v>1277714.35</v>
      </c>
      <c r="E9" s="17">
        <v>1277714.35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120" t="s">
        <v>58</v>
      </c>
      <c r="B10" s="120" t="s">
        <v>57</v>
      </c>
      <c r="C10" s="17">
        <v>1277714.35</v>
      </c>
      <c r="D10" s="17">
        <v>1277714.35</v>
      </c>
      <c r="E10" s="17">
        <v>1277714.35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69" t="s">
        <v>33</v>
      </c>
      <c r="B11" s="69"/>
      <c r="C11" s="111">
        <v>1277714.35</v>
      </c>
      <c r="D11" s="111">
        <v>1277714.35</v>
      </c>
      <c r="E11" s="111">
        <v>1277714.35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workbookViewId="0">
      <pane ySplit="1" topLeftCell="A5" activePane="bottomLeft" state="frozen"/>
      <selection/>
      <selection pane="bottomLeft" activeCell="L21" sqref="L21"/>
    </sheetView>
  </sheetViews>
  <sheetFormatPr defaultColWidth="8.85" defaultRowHeight="15" customHeight="1"/>
  <cols>
    <col min="1" max="1" width="21.55" customWidth="1"/>
    <col min="2" max="2" width="30.2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59</v>
      </c>
    </row>
    <row r="3" ht="37.5" customHeight="1" spans="1:15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103"/>
      <c r="L3" s="103"/>
      <c r="M3" s="103"/>
      <c r="N3" s="103"/>
      <c r="O3" s="103"/>
    </row>
    <row r="4" ht="18.75" customHeight="1" spans="1:15">
      <c r="A4" s="65" t="str">
        <f>"单位名称："&amp;"新平彝族傣族自治县工商业联合会"</f>
        <v>单位名称：新平彝族傣族自治县工商业联合会</v>
      </c>
      <c r="B4" s="65"/>
      <c r="C4" s="65"/>
      <c r="D4" s="65"/>
      <c r="E4" s="65"/>
      <c r="F4" s="65"/>
      <c r="G4" s="65"/>
      <c r="H4" s="65"/>
      <c r="I4" s="65"/>
      <c r="J4" s="3"/>
      <c r="K4" s="3"/>
      <c r="L4" s="3"/>
      <c r="M4" s="3"/>
      <c r="N4" s="3"/>
      <c r="O4" s="3" t="s">
        <v>30</v>
      </c>
    </row>
    <row r="5" ht="18.75" customHeight="1" spans="1:15">
      <c r="A5" s="13" t="s">
        <v>61</v>
      </c>
      <c r="B5" s="13" t="s">
        <v>62</v>
      </c>
      <c r="C5" s="68" t="s">
        <v>33</v>
      </c>
      <c r="D5" s="68" t="s">
        <v>36</v>
      </c>
      <c r="E5" s="68"/>
      <c r="F5" s="68"/>
      <c r="G5" s="13" t="s">
        <v>37</v>
      </c>
      <c r="H5" s="68" t="s">
        <v>38</v>
      </c>
      <c r="I5" s="13" t="s">
        <v>63</v>
      </c>
      <c r="J5" s="68" t="s">
        <v>64</v>
      </c>
      <c r="K5" s="68"/>
      <c r="L5" s="68"/>
      <c r="M5" s="68"/>
      <c r="N5" s="68"/>
      <c r="O5" s="68"/>
    </row>
    <row r="6" ht="18.75" customHeight="1" spans="1:15">
      <c r="A6" s="13"/>
      <c r="B6" s="13"/>
      <c r="C6" s="68"/>
      <c r="D6" s="68" t="s">
        <v>35</v>
      </c>
      <c r="E6" s="68" t="s">
        <v>65</v>
      </c>
      <c r="F6" s="68" t="s">
        <v>66</v>
      </c>
      <c r="G6" s="13"/>
      <c r="H6" s="68"/>
      <c r="I6" s="13"/>
      <c r="J6" s="68" t="s">
        <v>35</v>
      </c>
      <c r="K6" s="68" t="s">
        <v>67</v>
      </c>
      <c r="L6" s="14" t="s">
        <v>68</v>
      </c>
      <c r="M6" s="14" t="s">
        <v>69</v>
      </c>
      <c r="N6" s="14" t="s">
        <v>70</v>
      </c>
      <c r="O6" s="14" t="s">
        <v>71</v>
      </c>
    </row>
    <row r="7" ht="18.75" customHeight="1" spans="1:15">
      <c r="A7" s="14" t="s">
        <v>47</v>
      </c>
      <c r="B7" s="14" t="s">
        <v>48</v>
      </c>
      <c r="C7" s="14" t="s">
        <v>49</v>
      </c>
      <c r="D7" s="14" t="s">
        <v>50</v>
      </c>
      <c r="E7" s="14" t="s">
        <v>51</v>
      </c>
      <c r="F7" s="14" t="s">
        <v>52</v>
      </c>
      <c r="G7" s="14" t="s">
        <v>53</v>
      </c>
      <c r="H7" s="14" t="s">
        <v>54</v>
      </c>
      <c r="I7" s="14" t="s">
        <v>55</v>
      </c>
      <c r="J7" s="14" t="s">
        <v>72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73</v>
      </c>
      <c r="B8" s="16" t="s">
        <v>74</v>
      </c>
      <c r="C8" s="17">
        <v>912264</v>
      </c>
      <c r="D8" s="17">
        <f>E8+F8</f>
        <v>912264</v>
      </c>
      <c r="E8" s="17">
        <v>800364</v>
      </c>
      <c r="F8" s="17">
        <v>111900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120" t="s">
        <v>75</v>
      </c>
      <c r="B9" s="120" t="s">
        <v>76</v>
      </c>
      <c r="C9" s="17">
        <v>912264</v>
      </c>
      <c r="D9" s="17">
        <f>E9+F9</f>
        <v>912264</v>
      </c>
      <c r="E9" s="17">
        <v>800364</v>
      </c>
      <c r="F9" s="17">
        <v>111900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121" t="s">
        <v>77</v>
      </c>
      <c r="B10" s="121" t="s">
        <v>78</v>
      </c>
      <c r="C10" s="17">
        <v>812264</v>
      </c>
      <c r="D10" s="17">
        <f>E10+F10</f>
        <v>812264</v>
      </c>
      <c r="E10" s="17">
        <v>800364</v>
      </c>
      <c r="F10" s="17">
        <v>11900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21" t="s">
        <v>79</v>
      </c>
      <c r="B11" s="121" t="s">
        <v>80</v>
      </c>
      <c r="C11" s="17">
        <v>100000</v>
      </c>
      <c r="D11" s="17">
        <v>100000</v>
      </c>
      <c r="E11" s="17"/>
      <c r="F11" s="17">
        <v>100000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81</v>
      </c>
      <c r="B12" s="16" t="s">
        <v>82</v>
      </c>
      <c r="C12" s="17">
        <v>133740</v>
      </c>
      <c r="D12" s="17">
        <v>133740</v>
      </c>
      <c r="E12" s="17">
        <v>133740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20" t="s">
        <v>83</v>
      </c>
      <c r="B13" s="120" t="s">
        <v>84</v>
      </c>
      <c r="C13" s="17">
        <v>133740</v>
      </c>
      <c r="D13" s="17">
        <v>133740</v>
      </c>
      <c r="E13" s="17">
        <v>133740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21" t="s">
        <v>85</v>
      </c>
      <c r="B14" s="121" t="s">
        <v>86</v>
      </c>
      <c r="C14" s="17">
        <v>600</v>
      </c>
      <c r="D14" s="17">
        <v>600</v>
      </c>
      <c r="E14" s="17">
        <v>600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21" t="s">
        <v>87</v>
      </c>
      <c r="B15" s="121" t="s">
        <v>88</v>
      </c>
      <c r="C15" s="17">
        <v>133140</v>
      </c>
      <c r="D15" s="17">
        <v>133140</v>
      </c>
      <c r="E15" s="17">
        <v>133140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89</v>
      </c>
      <c r="B16" s="16" t="s">
        <v>90</v>
      </c>
      <c r="C16" s="17">
        <v>92567</v>
      </c>
      <c r="D16" s="17">
        <v>92567</v>
      </c>
      <c r="E16" s="17">
        <v>92567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20" t="s">
        <v>91</v>
      </c>
      <c r="B17" s="120" t="s">
        <v>92</v>
      </c>
      <c r="C17" s="17">
        <v>92567</v>
      </c>
      <c r="D17" s="17">
        <v>92567</v>
      </c>
      <c r="E17" s="17">
        <v>92567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21" t="s">
        <v>93</v>
      </c>
      <c r="B18" s="121" t="s">
        <v>94</v>
      </c>
      <c r="C18" s="17">
        <v>57719</v>
      </c>
      <c r="D18" s="17">
        <v>57719</v>
      </c>
      <c r="E18" s="17">
        <v>57719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21" t="s">
        <v>95</v>
      </c>
      <c r="B19" s="121" t="s">
        <v>96</v>
      </c>
      <c r="C19" s="17">
        <v>33516</v>
      </c>
      <c r="D19" s="17">
        <v>33516</v>
      </c>
      <c r="E19" s="17">
        <v>33516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21" t="s">
        <v>97</v>
      </c>
      <c r="B20" s="121" t="s">
        <v>98</v>
      </c>
      <c r="C20" s="17">
        <v>1332</v>
      </c>
      <c r="D20" s="17">
        <v>1332</v>
      </c>
      <c r="E20" s="17">
        <v>1332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02">
        <v>213</v>
      </c>
      <c r="B21" s="102" t="s">
        <v>99</v>
      </c>
      <c r="C21" s="17">
        <v>4251.35</v>
      </c>
      <c r="D21" s="17">
        <v>4251.35</v>
      </c>
      <c r="E21" s="17"/>
      <c r="F21" s="17">
        <v>4251.35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20">
        <v>21308</v>
      </c>
      <c r="B22" s="120" t="s">
        <v>100</v>
      </c>
      <c r="C22" s="17">
        <v>4251.35</v>
      </c>
      <c r="D22" s="17">
        <v>4251.35</v>
      </c>
      <c r="E22" s="17"/>
      <c r="F22" s="17">
        <v>4251.35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21">
        <v>2130804</v>
      </c>
      <c r="B23" s="120" t="s">
        <v>101</v>
      </c>
      <c r="C23" s="17">
        <v>4251.35</v>
      </c>
      <c r="D23" s="17">
        <v>4251.35</v>
      </c>
      <c r="E23" s="17"/>
      <c r="F23" s="17">
        <v>4251.35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102</v>
      </c>
      <c r="B24" s="16" t="s">
        <v>103</v>
      </c>
      <c r="C24" s="17">
        <v>134892</v>
      </c>
      <c r="D24" s="17">
        <v>134892</v>
      </c>
      <c r="E24" s="17">
        <v>134892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120" t="s">
        <v>104</v>
      </c>
      <c r="B25" s="120" t="s">
        <v>105</v>
      </c>
      <c r="C25" s="17">
        <v>134892</v>
      </c>
      <c r="D25" s="17">
        <v>134892</v>
      </c>
      <c r="E25" s="17">
        <v>134892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121" t="s">
        <v>106</v>
      </c>
      <c r="B26" s="121" t="s">
        <v>107</v>
      </c>
      <c r="C26" s="17">
        <v>134892</v>
      </c>
      <c r="D26" s="17">
        <v>134892</v>
      </c>
      <c r="E26" s="17">
        <v>134892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9" t="s">
        <v>108</v>
      </c>
      <c r="B27" s="69"/>
      <c r="C27" s="111">
        <f>C8+C12+C16+C21+C24</f>
        <v>1277714.35</v>
      </c>
      <c r="D27" s="111">
        <f>D8+D12+D16+D21+D24</f>
        <v>1277714.35</v>
      </c>
      <c r="E27" s="111">
        <f>E8+E12+E16+E24</f>
        <v>1161563</v>
      </c>
      <c r="F27" s="111">
        <f>F8+F21</f>
        <v>116151.35</v>
      </c>
      <c r="G27" s="17"/>
      <c r="H27" s="17"/>
      <c r="I27" s="17"/>
      <c r="J27" s="17"/>
      <c r="K27" s="17"/>
      <c r="L27" s="17"/>
      <c r="M27" s="17"/>
      <c r="N27" s="17"/>
      <c r="O27" s="17"/>
    </row>
    <row r="30" customHeight="1" spans="5:5">
      <c r="E30" s="127"/>
    </row>
  </sheetData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3" activePane="bottomLeft" state="frozen"/>
      <selection/>
      <selection pane="bottomLeft" activeCell="G15" sqref="G15"/>
    </sheetView>
  </sheetViews>
  <sheetFormatPr defaultColWidth="8.85" defaultRowHeight="15" customHeight="1" outlineLevelCol="3"/>
  <cols>
    <col min="1" max="4" width="35.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109</v>
      </c>
    </row>
    <row r="3" ht="45" customHeight="1" spans="1:4">
      <c r="A3" s="4" t="s">
        <v>110</v>
      </c>
      <c r="B3" s="4"/>
      <c r="C3" s="4"/>
      <c r="D3" s="4"/>
    </row>
    <row r="4" ht="18.75" customHeight="1" spans="1:4">
      <c r="A4" s="5" t="str">
        <f>"单位名称："&amp;"新平彝族傣族自治县工商业联合会"</f>
        <v>单位名称：新平彝族傣族自治县工商业联合会</v>
      </c>
      <c r="B4" s="5"/>
      <c r="C4" s="12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111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112</v>
      </c>
      <c r="B8" s="17">
        <f>B9</f>
        <v>1277714.35</v>
      </c>
      <c r="C8" s="15" t="s">
        <v>113</v>
      </c>
      <c r="D8" s="17">
        <f>SUM(D9:D13)</f>
        <v>1277714.35</v>
      </c>
    </row>
    <row r="9" ht="22.5" customHeight="1" spans="1:4">
      <c r="A9" s="15" t="s">
        <v>114</v>
      </c>
      <c r="B9" s="17">
        <f>D8</f>
        <v>1277714.35</v>
      </c>
      <c r="C9" s="15" t="str">
        <f>"（"&amp;"一"&amp;"）"&amp;"一般公共服务支出"</f>
        <v>（一）一般公共服务支出</v>
      </c>
      <c r="D9" s="17">
        <f>910264+2000</f>
        <v>912264</v>
      </c>
    </row>
    <row r="10" ht="22.5" customHeight="1" spans="1:4">
      <c r="A10" s="15" t="s">
        <v>115</v>
      </c>
      <c r="B10" s="17"/>
      <c r="C10" s="15" t="str">
        <f>"（"&amp;"二"&amp;"）"&amp;"社会保障和就业支出"</f>
        <v>（二）社会保障和就业支出</v>
      </c>
      <c r="D10" s="17">
        <v>133740</v>
      </c>
    </row>
    <row r="11" ht="22.5" customHeight="1" spans="1:4">
      <c r="A11" s="15" t="s">
        <v>116</v>
      </c>
      <c r="B11" s="17"/>
      <c r="C11" s="15" t="str">
        <f>"（"&amp;"三"&amp;"）"&amp;"卫生健康支出"</f>
        <v>（三）卫生健康支出</v>
      </c>
      <c r="D11" s="17">
        <v>92567</v>
      </c>
    </row>
    <row r="12" ht="22.5" customHeight="1" spans="1:4">
      <c r="A12" s="15" t="s">
        <v>117</v>
      </c>
      <c r="B12" s="70"/>
      <c r="C12" s="15" t="str">
        <f>"（"&amp;"四"&amp;"）"&amp;"住房保障支出"</f>
        <v>（四）住房保障支出</v>
      </c>
      <c r="D12" s="17">
        <v>134892</v>
      </c>
    </row>
    <row r="13" ht="22.5" customHeight="1" spans="1:4">
      <c r="A13" s="15" t="s">
        <v>114</v>
      </c>
      <c r="B13" s="17"/>
      <c r="C13" s="15" t="s">
        <v>118</v>
      </c>
      <c r="D13" s="17">
        <v>4251.35</v>
      </c>
    </row>
    <row r="14" ht="22.5" customHeight="1" spans="1:4">
      <c r="A14" s="15" t="s">
        <v>115</v>
      </c>
      <c r="B14" s="17"/>
      <c r="C14" s="15"/>
      <c r="D14" s="17"/>
    </row>
    <row r="15" ht="22.5" customHeight="1" spans="1:4">
      <c r="A15" s="15" t="s">
        <v>116</v>
      </c>
      <c r="B15" s="17"/>
      <c r="C15" s="15"/>
      <c r="D15" s="17"/>
    </row>
    <row r="16" ht="22.5" customHeight="1" spans="1:4">
      <c r="A16" s="124"/>
      <c r="B16" s="17"/>
      <c r="C16" s="15" t="s">
        <v>119</v>
      </c>
      <c r="D16" s="70"/>
    </row>
    <row r="17" ht="22.5" customHeight="1" spans="1:4">
      <c r="A17" s="125" t="s">
        <v>120</v>
      </c>
      <c r="B17" s="122">
        <f>B8+B12</f>
        <v>1277714.35</v>
      </c>
      <c r="C17" s="126" t="s">
        <v>121</v>
      </c>
      <c r="D17" s="122">
        <f>D8+D16</f>
        <v>1277714.35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3" activePane="bottomLeft" state="frozen"/>
      <selection/>
      <selection pane="bottomLeft" activeCell="E11" sqref="E1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64" t="s">
        <v>122</v>
      </c>
    </row>
    <row r="3" ht="37.5" customHeight="1" spans="1:7">
      <c r="A3" s="4" t="s">
        <v>123</v>
      </c>
      <c r="B3" s="4"/>
      <c r="C3" s="4"/>
      <c r="D3" s="4"/>
      <c r="E3" s="4"/>
      <c r="F3" s="4"/>
      <c r="G3" s="4"/>
    </row>
    <row r="4" ht="18.75" customHeight="1" spans="1:7">
      <c r="A4" s="65" t="str">
        <f>"单位名称："&amp;"新平彝族傣族自治县工商业联合会"</f>
        <v>单位名称：新平彝族傣族自治县工商业联合会</v>
      </c>
      <c r="B4" s="65"/>
      <c r="C4" s="65"/>
      <c r="D4" s="66"/>
      <c r="E4" s="66"/>
      <c r="F4" s="66"/>
      <c r="G4" s="67" t="s">
        <v>30</v>
      </c>
    </row>
    <row r="5" ht="18.75" customHeight="1" spans="1:7">
      <c r="A5" s="13" t="s">
        <v>124</v>
      </c>
      <c r="B5" s="13" t="s">
        <v>62</v>
      </c>
      <c r="C5" s="68" t="s">
        <v>33</v>
      </c>
      <c r="D5" s="68" t="s">
        <v>65</v>
      </c>
      <c r="E5" s="68"/>
      <c r="F5" s="68"/>
      <c r="G5" s="13" t="s">
        <v>66</v>
      </c>
    </row>
    <row r="6" ht="18.75" customHeight="1" spans="1:7">
      <c r="A6" s="13" t="s">
        <v>61</v>
      </c>
      <c r="B6" s="13" t="s">
        <v>62</v>
      </c>
      <c r="C6" s="68"/>
      <c r="D6" s="68" t="s">
        <v>35</v>
      </c>
      <c r="E6" s="68" t="s">
        <v>125</v>
      </c>
      <c r="F6" s="68" t="s">
        <v>126</v>
      </c>
      <c r="G6" s="13"/>
    </row>
    <row r="7" ht="18.75" customHeight="1" spans="1:7">
      <c r="A7" s="14" t="s">
        <v>47</v>
      </c>
      <c r="B7" s="14" t="s">
        <v>48</v>
      </c>
      <c r="C7" s="14" t="s">
        <v>49</v>
      </c>
      <c r="D7" s="14" t="s">
        <v>50</v>
      </c>
      <c r="E7" s="14" t="s">
        <v>51</v>
      </c>
      <c r="F7" s="14" t="s">
        <v>52</v>
      </c>
      <c r="G7" s="14" t="s">
        <v>53</v>
      </c>
    </row>
    <row r="8" ht="20.25" customHeight="1" spans="1:7">
      <c r="A8" s="16" t="s">
        <v>73</v>
      </c>
      <c r="B8" s="16" t="s">
        <v>74</v>
      </c>
      <c r="C8" s="17">
        <f>D8+G8</f>
        <v>912264</v>
      </c>
      <c r="D8" s="17">
        <f t="shared" ref="D8:D10" si="0">E8+F8</f>
        <v>800364</v>
      </c>
      <c r="E8" s="17">
        <v>696564</v>
      </c>
      <c r="F8" s="17">
        <v>103800</v>
      </c>
      <c r="G8" s="17">
        <v>111900</v>
      </c>
    </row>
    <row r="9" ht="20.25" customHeight="1" spans="1:7">
      <c r="A9" s="120" t="s">
        <v>75</v>
      </c>
      <c r="B9" s="120" t="s">
        <v>76</v>
      </c>
      <c r="C9" s="17">
        <v>910264</v>
      </c>
      <c r="D9" s="17">
        <f t="shared" ref="D9:D26" si="1">E9+F9</f>
        <v>800364</v>
      </c>
      <c r="E9" s="17">
        <v>696564</v>
      </c>
      <c r="F9" s="17">
        <v>103800</v>
      </c>
      <c r="G9" s="17">
        <v>111900</v>
      </c>
    </row>
    <row r="10" ht="20.25" customHeight="1" spans="1:7">
      <c r="A10" s="121" t="s">
        <v>77</v>
      </c>
      <c r="B10" s="121" t="s">
        <v>78</v>
      </c>
      <c r="C10" s="17">
        <v>810264</v>
      </c>
      <c r="D10" s="17">
        <f t="shared" si="1"/>
        <v>800364</v>
      </c>
      <c r="E10" s="17">
        <v>696564</v>
      </c>
      <c r="F10" s="17">
        <v>103800</v>
      </c>
      <c r="G10" s="17">
        <v>11900</v>
      </c>
    </row>
    <row r="11" ht="20.25" customHeight="1" spans="1:7">
      <c r="A11" s="121" t="s">
        <v>79</v>
      </c>
      <c r="B11" s="121" t="s">
        <v>80</v>
      </c>
      <c r="C11" s="17">
        <v>100000</v>
      </c>
      <c r="D11" s="17">
        <f t="shared" si="1"/>
        <v>0</v>
      </c>
      <c r="E11" s="17"/>
      <c r="F11" s="17"/>
      <c r="G11" s="17">
        <v>100000</v>
      </c>
    </row>
    <row r="12" ht="20.25" customHeight="1" spans="1:7">
      <c r="A12" s="16" t="s">
        <v>81</v>
      </c>
      <c r="B12" s="16" t="s">
        <v>82</v>
      </c>
      <c r="C12" s="17">
        <v>133740</v>
      </c>
      <c r="D12" s="17">
        <f t="shared" si="1"/>
        <v>133740</v>
      </c>
      <c r="E12" s="17">
        <v>133140</v>
      </c>
      <c r="F12" s="17">
        <v>600</v>
      </c>
      <c r="G12" s="17"/>
    </row>
    <row r="13" ht="20.25" customHeight="1" spans="1:7">
      <c r="A13" s="120" t="s">
        <v>83</v>
      </c>
      <c r="B13" s="120" t="s">
        <v>84</v>
      </c>
      <c r="C13" s="17">
        <v>133740</v>
      </c>
      <c r="D13" s="17">
        <f t="shared" si="1"/>
        <v>133740</v>
      </c>
      <c r="E13" s="17">
        <v>133140</v>
      </c>
      <c r="F13" s="17">
        <v>600</v>
      </c>
      <c r="G13" s="17"/>
    </row>
    <row r="14" ht="20.25" customHeight="1" spans="1:7">
      <c r="A14" s="121" t="s">
        <v>85</v>
      </c>
      <c r="B14" s="121" t="s">
        <v>86</v>
      </c>
      <c r="C14" s="17">
        <v>600</v>
      </c>
      <c r="D14" s="17">
        <f t="shared" si="1"/>
        <v>600</v>
      </c>
      <c r="E14" s="17"/>
      <c r="F14" s="17">
        <v>600</v>
      </c>
      <c r="G14" s="17"/>
    </row>
    <row r="15" ht="20.25" customHeight="1" spans="1:7">
      <c r="A15" s="121" t="s">
        <v>87</v>
      </c>
      <c r="B15" s="121" t="s">
        <v>88</v>
      </c>
      <c r="C15" s="17">
        <v>133140</v>
      </c>
      <c r="D15" s="17">
        <f t="shared" si="1"/>
        <v>133140</v>
      </c>
      <c r="E15" s="17">
        <v>133140</v>
      </c>
      <c r="F15" s="17"/>
      <c r="G15" s="17"/>
    </row>
    <row r="16" ht="20.25" customHeight="1" spans="1:7">
      <c r="A16" s="16" t="s">
        <v>89</v>
      </c>
      <c r="B16" s="16" t="s">
        <v>90</v>
      </c>
      <c r="C16" s="17">
        <v>92567</v>
      </c>
      <c r="D16" s="17">
        <f t="shared" si="1"/>
        <v>92567</v>
      </c>
      <c r="E16" s="17">
        <v>92567</v>
      </c>
      <c r="F16" s="17"/>
      <c r="G16" s="17"/>
    </row>
    <row r="17" ht="20.25" customHeight="1" spans="1:7">
      <c r="A17" s="120" t="s">
        <v>91</v>
      </c>
      <c r="B17" s="120" t="s">
        <v>92</v>
      </c>
      <c r="C17" s="17">
        <v>92567</v>
      </c>
      <c r="D17" s="17">
        <f t="shared" si="1"/>
        <v>92567</v>
      </c>
      <c r="E17" s="17">
        <v>92567</v>
      </c>
      <c r="F17" s="17"/>
      <c r="G17" s="17"/>
    </row>
    <row r="18" ht="20.25" customHeight="1" spans="1:7">
      <c r="A18" s="121" t="s">
        <v>93</v>
      </c>
      <c r="B18" s="121" t="s">
        <v>94</v>
      </c>
      <c r="C18" s="17">
        <v>57719</v>
      </c>
      <c r="D18" s="17">
        <f t="shared" si="1"/>
        <v>57719</v>
      </c>
      <c r="E18" s="17">
        <v>57719</v>
      </c>
      <c r="F18" s="17"/>
      <c r="G18" s="17"/>
    </row>
    <row r="19" ht="20.25" customHeight="1" spans="1:7">
      <c r="A19" s="121" t="s">
        <v>95</v>
      </c>
      <c r="B19" s="121" t="s">
        <v>96</v>
      </c>
      <c r="C19" s="17">
        <v>33516</v>
      </c>
      <c r="D19" s="17">
        <f t="shared" si="1"/>
        <v>33516</v>
      </c>
      <c r="E19" s="17">
        <v>33516</v>
      </c>
      <c r="F19" s="17"/>
      <c r="G19" s="17"/>
    </row>
    <row r="20" ht="20.25" customHeight="1" spans="1:7">
      <c r="A20" s="121" t="s">
        <v>97</v>
      </c>
      <c r="B20" s="121" t="s">
        <v>98</v>
      </c>
      <c r="C20" s="17">
        <v>1332</v>
      </c>
      <c r="D20" s="17">
        <f t="shared" si="1"/>
        <v>1332</v>
      </c>
      <c r="E20" s="17">
        <v>1332</v>
      </c>
      <c r="F20" s="17"/>
      <c r="G20" s="17"/>
    </row>
    <row r="21" ht="20.25" customHeight="1" spans="1:7">
      <c r="A21" s="102">
        <v>213</v>
      </c>
      <c r="B21" s="102" t="s">
        <v>99</v>
      </c>
      <c r="C21" s="17">
        <v>4251.35</v>
      </c>
      <c r="D21" s="17">
        <f t="shared" si="1"/>
        <v>0</v>
      </c>
      <c r="E21" s="17"/>
      <c r="F21" s="17"/>
      <c r="G21" s="17">
        <v>4251.35</v>
      </c>
    </row>
    <row r="22" ht="20.25" customHeight="1" spans="1:7">
      <c r="A22" s="120">
        <v>21308</v>
      </c>
      <c r="B22" s="120" t="s">
        <v>100</v>
      </c>
      <c r="C22" s="17">
        <v>4251.35</v>
      </c>
      <c r="D22" s="17">
        <f t="shared" si="1"/>
        <v>0</v>
      </c>
      <c r="E22" s="17"/>
      <c r="F22" s="17"/>
      <c r="G22" s="17">
        <v>4251.35</v>
      </c>
    </row>
    <row r="23" ht="20.25" customHeight="1" spans="1:7">
      <c r="A23" s="121">
        <v>2130804</v>
      </c>
      <c r="B23" s="121" t="s">
        <v>127</v>
      </c>
      <c r="C23" s="17">
        <v>4251.35</v>
      </c>
      <c r="D23" s="17">
        <f t="shared" si="1"/>
        <v>0</v>
      </c>
      <c r="E23" s="17"/>
      <c r="F23" s="17"/>
      <c r="G23" s="17">
        <v>4251.35</v>
      </c>
    </row>
    <row r="24" ht="20.25" customHeight="1" spans="1:7">
      <c r="A24" s="16" t="s">
        <v>102</v>
      </c>
      <c r="B24" s="16" t="s">
        <v>103</v>
      </c>
      <c r="C24" s="17">
        <v>134892</v>
      </c>
      <c r="D24" s="17">
        <f t="shared" si="1"/>
        <v>134892</v>
      </c>
      <c r="E24" s="17">
        <v>134892</v>
      </c>
      <c r="F24" s="17"/>
      <c r="G24" s="17"/>
    </row>
    <row r="25" ht="20.25" customHeight="1" spans="1:7">
      <c r="A25" s="120" t="s">
        <v>104</v>
      </c>
      <c r="B25" s="120" t="s">
        <v>105</v>
      </c>
      <c r="C25" s="17">
        <v>134892</v>
      </c>
      <c r="D25" s="17">
        <f t="shared" si="1"/>
        <v>134892</v>
      </c>
      <c r="E25" s="17">
        <v>134892</v>
      </c>
      <c r="F25" s="17"/>
      <c r="G25" s="17"/>
    </row>
    <row r="26" ht="20.25" customHeight="1" spans="1:7">
      <c r="A26" s="121" t="s">
        <v>106</v>
      </c>
      <c r="B26" s="121" t="s">
        <v>107</v>
      </c>
      <c r="C26" s="17">
        <v>134892</v>
      </c>
      <c r="D26" s="17">
        <f t="shared" si="1"/>
        <v>134892</v>
      </c>
      <c r="E26" s="17">
        <v>134892</v>
      </c>
      <c r="F26" s="17"/>
      <c r="G26" s="17"/>
    </row>
    <row r="27" ht="20.25" customHeight="1" spans="1:7">
      <c r="A27" s="69" t="s">
        <v>108</v>
      </c>
      <c r="B27" s="69"/>
      <c r="C27" s="122">
        <f>C8+C12+C16+C21+C24</f>
        <v>1277714.35</v>
      </c>
      <c r="D27" s="122">
        <f>D8+D12+D16+D21+D24</f>
        <v>1161563</v>
      </c>
      <c r="E27" s="122">
        <v>1057163</v>
      </c>
      <c r="F27" s="122">
        <f>F12+F8</f>
        <v>104400</v>
      </c>
      <c r="G27" s="122">
        <f>G21+G8</f>
        <v>116151.35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E31" sqref="E3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113"/>
      <c r="B2" s="113"/>
      <c r="C2" s="114"/>
      <c r="D2" s="2"/>
      <c r="E2" s="2"/>
      <c r="F2" s="115" t="s">
        <v>128</v>
      </c>
    </row>
    <row r="3" ht="41.25" customHeight="1" spans="1:6">
      <c r="A3" s="116" t="s">
        <v>129</v>
      </c>
      <c r="B3" s="116"/>
      <c r="C3" s="116"/>
      <c r="D3" s="116"/>
      <c r="E3" s="116"/>
      <c r="F3" s="116"/>
    </row>
    <row r="4" ht="18.75" customHeight="1" spans="1:6">
      <c r="A4" s="5" t="str">
        <f>"单位名称："&amp;"新平彝族傣族自治县工商业联合会"</f>
        <v>单位名称：新平彝族傣族自治县工商业联合会</v>
      </c>
      <c r="B4" s="5"/>
      <c r="C4" s="5"/>
      <c r="D4" s="117"/>
      <c r="E4" s="2"/>
      <c r="F4" s="115" t="s">
        <v>30</v>
      </c>
    </row>
    <row r="5" ht="18.75" customHeight="1" spans="1:6">
      <c r="A5" s="13" t="s">
        <v>130</v>
      </c>
      <c r="B5" s="68" t="s">
        <v>131</v>
      </c>
      <c r="C5" s="68" t="s">
        <v>132</v>
      </c>
      <c r="D5" s="68"/>
      <c r="E5" s="68"/>
      <c r="F5" s="68" t="s">
        <v>133</v>
      </c>
    </row>
    <row r="6" ht="18.75" customHeight="1" spans="1:6">
      <c r="A6" s="13"/>
      <c r="B6" s="68"/>
      <c r="C6" s="68" t="s">
        <v>35</v>
      </c>
      <c r="D6" s="68" t="s">
        <v>134</v>
      </c>
      <c r="E6" s="68" t="s">
        <v>135</v>
      </c>
      <c r="F6" s="68"/>
    </row>
    <row r="7" ht="18.75" customHeight="1" spans="1:6">
      <c r="A7" s="118">
        <v>1</v>
      </c>
      <c r="B7" s="119">
        <v>2</v>
      </c>
      <c r="C7" s="118">
        <v>3</v>
      </c>
      <c r="D7" s="118">
        <v>4</v>
      </c>
      <c r="E7" s="118">
        <v>5</v>
      </c>
      <c r="F7" s="118">
        <v>6</v>
      </c>
    </row>
    <row r="8" ht="20.25" customHeight="1" spans="1:6">
      <c r="A8" s="17">
        <v>34000</v>
      </c>
      <c r="B8" s="17"/>
      <c r="C8" s="17">
        <v>24000</v>
      </c>
      <c r="D8" s="17"/>
      <c r="E8" s="17">
        <v>24000</v>
      </c>
      <c r="F8" s="17">
        <v>10000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workbookViewId="0">
      <pane ySplit="1" topLeftCell="A7" activePane="bottomLeft" state="frozen"/>
      <selection/>
      <selection pane="bottomLeft" activeCell="H35" sqref="H35"/>
    </sheetView>
  </sheetViews>
  <sheetFormatPr defaultColWidth="8.85" defaultRowHeight="15" customHeight="1"/>
  <cols>
    <col min="1" max="2" width="28.575" customWidth="1"/>
    <col min="3" max="3" width="19" customWidth="1"/>
    <col min="4" max="7" width="9.66666666666667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136</v>
      </c>
    </row>
    <row r="3" ht="45" customHeight="1" spans="1:23">
      <c r="A3" s="4" t="s">
        <v>137</v>
      </c>
      <c r="B3" s="4"/>
      <c r="C3" s="4"/>
      <c r="D3" s="4"/>
      <c r="E3" s="4"/>
      <c r="F3" s="4"/>
      <c r="G3" s="4"/>
      <c r="H3" s="4"/>
      <c r="I3" s="4"/>
      <c r="J3" s="4"/>
      <c r="K3" s="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ht="18.75" customHeight="1" spans="1:23">
      <c r="A4" s="5" t="str">
        <f>"单位名称："&amp;"新平彝族傣族自治县工商业联合会"</f>
        <v>单位名称：新平彝族傣族自治县工商业联合会</v>
      </c>
      <c r="B4" s="5"/>
      <c r="C4" s="5"/>
      <c r="D4" s="5"/>
      <c r="E4" s="5"/>
      <c r="F4" s="5"/>
      <c r="G4" s="5"/>
      <c r="H4" s="104"/>
      <c r="I4" s="104"/>
      <c r="J4" s="104"/>
      <c r="K4" s="10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30</v>
      </c>
    </row>
    <row r="5" ht="18.75" customHeight="1" spans="1:23">
      <c r="A5" s="108" t="s">
        <v>138</v>
      </c>
      <c r="B5" s="108" t="s">
        <v>139</v>
      </c>
      <c r="C5" s="108" t="s">
        <v>140</v>
      </c>
      <c r="D5" s="108" t="s">
        <v>141</v>
      </c>
      <c r="E5" s="108" t="s">
        <v>142</v>
      </c>
      <c r="F5" s="108" t="s">
        <v>143</v>
      </c>
      <c r="G5" s="108" t="s">
        <v>144</v>
      </c>
      <c r="H5" s="109" t="s">
        <v>33</v>
      </c>
      <c r="I5" s="109" t="s">
        <v>145</v>
      </c>
      <c r="J5" s="108"/>
      <c r="K5" s="108"/>
      <c r="L5" s="108"/>
      <c r="M5" s="108"/>
      <c r="N5" s="108" t="s">
        <v>146</v>
      </c>
      <c r="O5" s="108"/>
      <c r="P5" s="108"/>
      <c r="Q5" s="108" t="s">
        <v>39</v>
      </c>
      <c r="R5" s="108" t="s">
        <v>64</v>
      </c>
      <c r="S5" s="108"/>
      <c r="T5" s="108"/>
      <c r="U5" s="108"/>
      <c r="V5" s="108"/>
      <c r="W5" s="108"/>
    </row>
    <row r="6" ht="18.75" customHeight="1" spans="1:23">
      <c r="A6" s="108"/>
      <c r="B6" s="108"/>
      <c r="C6" s="108"/>
      <c r="D6" s="108"/>
      <c r="E6" s="108"/>
      <c r="F6" s="108"/>
      <c r="G6" s="108"/>
      <c r="H6" s="109" t="s">
        <v>147</v>
      </c>
      <c r="I6" s="109" t="s">
        <v>148</v>
      </c>
      <c r="J6" s="108" t="s">
        <v>37</v>
      </c>
      <c r="K6" s="108" t="s">
        <v>38</v>
      </c>
      <c r="L6" s="108"/>
      <c r="M6" s="108"/>
      <c r="N6" s="108" t="s">
        <v>146</v>
      </c>
      <c r="O6" s="108" t="s">
        <v>37</v>
      </c>
      <c r="P6" s="108" t="s">
        <v>38</v>
      </c>
      <c r="Q6" s="108" t="s">
        <v>39</v>
      </c>
      <c r="R6" s="108" t="s">
        <v>64</v>
      </c>
      <c r="S6" s="108" t="s">
        <v>42</v>
      </c>
      <c r="T6" s="108" t="s">
        <v>43</v>
      </c>
      <c r="U6" s="108" t="s">
        <v>44</v>
      </c>
      <c r="V6" s="108" t="s">
        <v>45</v>
      </c>
      <c r="W6" s="108" t="s">
        <v>46</v>
      </c>
    </row>
    <row r="7" ht="18.75" customHeight="1" spans="1:23">
      <c r="A7" s="108"/>
      <c r="B7" s="108"/>
      <c r="C7" s="108"/>
      <c r="D7" s="108"/>
      <c r="E7" s="108"/>
      <c r="F7" s="108"/>
      <c r="G7" s="108"/>
      <c r="H7" s="109"/>
      <c r="I7" s="109" t="s">
        <v>149</v>
      </c>
      <c r="J7" s="108" t="s">
        <v>150</v>
      </c>
      <c r="K7" s="108" t="s">
        <v>151</v>
      </c>
      <c r="L7" s="108" t="s">
        <v>152</v>
      </c>
      <c r="M7" s="108" t="s">
        <v>153</v>
      </c>
      <c r="N7" s="108" t="s">
        <v>36</v>
      </c>
      <c r="O7" s="108" t="s">
        <v>37</v>
      </c>
      <c r="P7" s="108" t="s">
        <v>38</v>
      </c>
      <c r="Q7" s="108"/>
      <c r="R7" s="108" t="s">
        <v>35</v>
      </c>
      <c r="S7" s="108" t="s">
        <v>42</v>
      </c>
      <c r="T7" s="108" t="s">
        <v>43</v>
      </c>
      <c r="U7" s="108" t="s">
        <v>44</v>
      </c>
      <c r="V7" s="108" t="s">
        <v>45</v>
      </c>
      <c r="W7" s="108" t="s">
        <v>46</v>
      </c>
    </row>
    <row r="8" ht="22.65" customHeight="1" spans="1:23">
      <c r="A8" s="108"/>
      <c r="B8" s="108"/>
      <c r="C8" s="108"/>
      <c r="D8" s="108"/>
      <c r="E8" s="108"/>
      <c r="F8" s="108"/>
      <c r="G8" s="108"/>
      <c r="H8" s="109"/>
      <c r="I8" s="109" t="s">
        <v>35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</row>
    <row r="9" ht="18.75" customHeight="1" spans="1:23">
      <c r="A9" s="109" t="s">
        <v>47</v>
      </c>
      <c r="B9" s="109">
        <v>2</v>
      </c>
      <c r="C9" s="109">
        <v>3</v>
      </c>
      <c r="D9" s="109">
        <v>4</v>
      </c>
      <c r="E9" s="109">
        <v>5</v>
      </c>
      <c r="F9" s="109">
        <v>6</v>
      </c>
      <c r="G9" s="109">
        <v>7</v>
      </c>
      <c r="H9" s="109">
        <v>8</v>
      </c>
      <c r="I9" s="109">
        <v>9</v>
      </c>
      <c r="J9" s="109">
        <v>10</v>
      </c>
      <c r="K9" s="109">
        <v>11</v>
      </c>
      <c r="L9" s="109">
        <v>12</v>
      </c>
      <c r="M9" s="109">
        <v>13</v>
      </c>
      <c r="N9" s="109">
        <v>14</v>
      </c>
      <c r="O9" s="109">
        <v>15</v>
      </c>
      <c r="P9" s="109">
        <v>16</v>
      </c>
      <c r="Q9" s="109">
        <v>17</v>
      </c>
      <c r="R9" s="109">
        <v>18</v>
      </c>
      <c r="S9" s="109">
        <v>19</v>
      </c>
      <c r="T9" s="109">
        <v>20</v>
      </c>
      <c r="U9" s="109">
        <v>21</v>
      </c>
      <c r="V9" s="109">
        <v>22</v>
      </c>
      <c r="W9" s="109">
        <v>23</v>
      </c>
    </row>
    <row r="10" ht="18.75" customHeight="1" spans="1:23">
      <c r="A10" s="9" t="s">
        <v>57</v>
      </c>
      <c r="B10" s="9"/>
      <c r="C10" s="10"/>
      <c r="D10" s="9"/>
      <c r="E10" s="9"/>
      <c r="F10" s="9"/>
      <c r="G10" s="9"/>
      <c r="H10" s="17">
        <v>1161563</v>
      </c>
      <c r="I10" s="17">
        <v>1161563</v>
      </c>
      <c r="J10" s="17"/>
      <c r="K10" s="17"/>
      <c r="L10" s="17">
        <v>1161563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110" t="s">
        <v>57</v>
      </c>
      <c r="B11" s="9" t="s">
        <v>154</v>
      </c>
      <c r="C11" s="10" t="s">
        <v>155</v>
      </c>
      <c r="D11" s="9" t="s">
        <v>77</v>
      </c>
      <c r="E11" s="9" t="s">
        <v>78</v>
      </c>
      <c r="F11" s="9" t="s">
        <v>156</v>
      </c>
      <c r="G11" s="9" t="s">
        <v>157</v>
      </c>
      <c r="H11" s="17">
        <v>2010</v>
      </c>
      <c r="I11" s="17">
        <v>2010</v>
      </c>
      <c r="J11" s="17"/>
      <c r="K11" s="17"/>
      <c r="L11" s="17">
        <v>2010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s="101" customFormat="1" ht="18.75" customHeight="1" spans="1:23">
      <c r="A12" s="110" t="s">
        <v>57</v>
      </c>
      <c r="B12" s="9" t="s">
        <v>154</v>
      </c>
      <c r="C12" s="10" t="s">
        <v>155</v>
      </c>
      <c r="D12" s="9" t="s">
        <v>77</v>
      </c>
      <c r="E12" s="9" t="s">
        <v>78</v>
      </c>
      <c r="F12" s="9" t="s">
        <v>158</v>
      </c>
      <c r="G12" s="9" t="s">
        <v>159</v>
      </c>
      <c r="H12" s="17">
        <v>490</v>
      </c>
      <c r="I12" s="17">
        <v>490</v>
      </c>
      <c r="J12" s="17"/>
      <c r="K12" s="17"/>
      <c r="L12" s="17">
        <v>490</v>
      </c>
      <c r="M12" s="112"/>
      <c r="N12" s="112"/>
      <c r="O12" s="112"/>
      <c r="P12" s="106"/>
      <c r="Q12" s="112"/>
      <c r="R12" s="112"/>
      <c r="S12" s="112"/>
      <c r="T12" s="112"/>
      <c r="U12" s="112"/>
      <c r="V12" s="112"/>
      <c r="W12" s="112"/>
    </row>
    <row r="13" ht="18.75" customHeight="1" spans="1:23">
      <c r="A13" s="110" t="s">
        <v>57</v>
      </c>
      <c r="B13" s="9" t="s">
        <v>154</v>
      </c>
      <c r="C13" s="10" t="s">
        <v>155</v>
      </c>
      <c r="D13" s="9" t="s">
        <v>77</v>
      </c>
      <c r="E13" s="9" t="s">
        <v>78</v>
      </c>
      <c r="F13" s="9" t="s">
        <v>160</v>
      </c>
      <c r="G13" s="9" t="s">
        <v>161</v>
      </c>
      <c r="H13" s="17">
        <v>2000</v>
      </c>
      <c r="I13" s="17">
        <v>2000</v>
      </c>
      <c r="J13" s="17"/>
      <c r="K13" s="17"/>
      <c r="L13" s="17">
        <v>2000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110" t="s">
        <v>57</v>
      </c>
      <c r="B14" s="9" t="s">
        <v>154</v>
      </c>
      <c r="C14" s="10" t="s">
        <v>155</v>
      </c>
      <c r="D14" s="9" t="s">
        <v>77</v>
      </c>
      <c r="E14" s="9" t="s">
        <v>78</v>
      </c>
      <c r="F14" s="9" t="s">
        <v>162</v>
      </c>
      <c r="G14" s="9" t="s">
        <v>163</v>
      </c>
      <c r="H14" s="17">
        <v>3500</v>
      </c>
      <c r="I14" s="17">
        <v>3500</v>
      </c>
      <c r="J14" s="17"/>
      <c r="K14" s="17"/>
      <c r="L14" s="17">
        <v>3500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110" t="s">
        <v>57</v>
      </c>
      <c r="B15" s="9" t="s">
        <v>154</v>
      </c>
      <c r="C15" s="10" t="s">
        <v>155</v>
      </c>
      <c r="D15" s="9" t="s">
        <v>77</v>
      </c>
      <c r="E15" s="9" t="s">
        <v>78</v>
      </c>
      <c r="F15" s="9" t="s">
        <v>164</v>
      </c>
      <c r="G15" s="9" t="s">
        <v>165</v>
      </c>
      <c r="H15" s="17">
        <v>8000</v>
      </c>
      <c r="I15" s="17">
        <v>8000</v>
      </c>
      <c r="J15" s="17"/>
      <c r="K15" s="17"/>
      <c r="L15" s="17">
        <v>8000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110" t="s">
        <v>57</v>
      </c>
      <c r="B16" s="9" t="s">
        <v>166</v>
      </c>
      <c r="C16" s="10" t="s">
        <v>167</v>
      </c>
      <c r="D16" s="9" t="s">
        <v>77</v>
      </c>
      <c r="E16" s="9" t="s">
        <v>78</v>
      </c>
      <c r="F16" s="9" t="s">
        <v>168</v>
      </c>
      <c r="G16" s="9" t="s">
        <v>169</v>
      </c>
      <c r="H16" s="17">
        <v>252240</v>
      </c>
      <c r="I16" s="17">
        <v>252240</v>
      </c>
      <c r="J16" s="17"/>
      <c r="K16" s="17"/>
      <c r="L16" s="17">
        <v>252240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110" t="s">
        <v>57</v>
      </c>
      <c r="B17" s="9" t="s">
        <v>166</v>
      </c>
      <c r="C17" s="10" t="s">
        <v>167</v>
      </c>
      <c r="D17" s="9" t="s">
        <v>77</v>
      </c>
      <c r="E17" s="9" t="s">
        <v>78</v>
      </c>
      <c r="F17" s="9" t="s">
        <v>170</v>
      </c>
      <c r="G17" s="9" t="s">
        <v>171</v>
      </c>
      <c r="H17" s="17">
        <v>320280</v>
      </c>
      <c r="I17" s="17">
        <v>320280</v>
      </c>
      <c r="J17" s="17"/>
      <c r="K17" s="17"/>
      <c r="L17" s="17">
        <v>320280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110" t="s">
        <v>57</v>
      </c>
      <c r="B18" s="9" t="s">
        <v>172</v>
      </c>
      <c r="C18" s="10" t="s">
        <v>173</v>
      </c>
      <c r="D18" s="9" t="s">
        <v>93</v>
      </c>
      <c r="E18" s="9" t="s">
        <v>94</v>
      </c>
      <c r="F18" s="9" t="s">
        <v>174</v>
      </c>
      <c r="G18" s="9" t="s">
        <v>175</v>
      </c>
      <c r="H18" s="17">
        <v>2471</v>
      </c>
      <c r="I18" s="17">
        <v>2471</v>
      </c>
      <c r="J18" s="17"/>
      <c r="K18" s="17"/>
      <c r="L18" s="17">
        <v>2471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110" t="s">
        <v>57</v>
      </c>
      <c r="B19" s="9" t="s">
        <v>176</v>
      </c>
      <c r="C19" s="10" t="s">
        <v>107</v>
      </c>
      <c r="D19" s="9" t="s">
        <v>106</v>
      </c>
      <c r="E19" s="9" t="s">
        <v>107</v>
      </c>
      <c r="F19" s="9" t="s">
        <v>177</v>
      </c>
      <c r="G19" s="9" t="s">
        <v>107</v>
      </c>
      <c r="H19" s="17">
        <v>134892</v>
      </c>
      <c r="I19" s="17">
        <v>134892</v>
      </c>
      <c r="J19" s="17"/>
      <c r="K19" s="17"/>
      <c r="L19" s="17">
        <v>134892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110" t="s">
        <v>57</v>
      </c>
      <c r="B20" s="9" t="s">
        <v>178</v>
      </c>
      <c r="C20" s="10" t="s">
        <v>179</v>
      </c>
      <c r="D20" s="9" t="s">
        <v>77</v>
      </c>
      <c r="E20" s="9" t="s">
        <v>78</v>
      </c>
      <c r="F20" s="9" t="s">
        <v>180</v>
      </c>
      <c r="G20" s="9" t="s">
        <v>181</v>
      </c>
      <c r="H20" s="17">
        <v>24000</v>
      </c>
      <c r="I20" s="17">
        <v>24000</v>
      </c>
      <c r="J20" s="17"/>
      <c r="K20" s="17"/>
      <c r="L20" s="17">
        <v>24000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110" t="s">
        <v>57</v>
      </c>
      <c r="B21" s="9" t="s">
        <v>182</v>
      </c>
      <c r="C21" s="10" t="s">
        <v>183</v>
      </c>
      <c r="D21" s="9" t="s">
        <v>77</v>
      </c>
      <c r="E21" s="9" t="s">
        <v>78</v>
      </c>
      <c r="F21" s="9" t="s">
        <v>184</v>
      </c>
      <c r="G21" s="9" t="s">
        <v>185</v>
      </c>
      <c r="H21" s="17">
        <v>43800</v>
      </c>
      <c r="I21" s="17">
        <v>43800</v>
      </c>
      <c r="J21" s="17"/>
      <c r="K21" s="17"/>
      <c r="L21" s="17">
        <v>43800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110" t="s">
        <v>57</v>
      </c>
      <c r="B22" s="9" t="s">
        <v>186</v>
      </c>
      <c r="C22" s="10" t="s">
        <v>187</v>
      </c>
      <c r="D22" s="9" t="s">
        <v>77</v>
      </c>
      <c r="E22" s="9" t="s">
        <v>78</v>
      </c>
      <c r="F22" s="9" t="s">
        <v>188</v>
      </c>
      <c r="G22" s="9" t="s">
        <v>187</v>
      </c>
      <c r="H22" s="17">
        <v>8000</v>
      </c>
      <c r="I22" s="17">
        <v>8000</v>
      </c>
      <c r="J22" s="17"/>
      <c r="K22" s="17"/>
      <c r="L22" s="17">
        <v>8000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110" t="s">
        <v>57</v>
      </c>
      <c r="B23" s="9" t="s">
        <v>189</v>
      </c>
      <c r="C23" s="10" t="s">
        <v>133</v>
      </c>
      <c r="D23" s="9" t="s">
        <v>77</v>
      </c>
      <c r="E23" s="9" t="s">
        <v>78</v>
      </c>
      <c r="F23" s="9" t="s">
        <v>190</v>
      </c>
      <c r="G23" s="9" t="s">
        <v>133</v>
      </c>
      <c r="H23" s="17">
        <v>10000</v>
      </c>
      <c r="I23" s="17">
        <v>10000</v>
      </c>
      <c r="J23" s="17"/>
      <c r="K23" s="17"/>
      <c r="L23" s="17">
        <v>10000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110" t="s">
        <v>57</v>
      </c>
      <c r="B24" s="9" t="s">
        <v>191</v>
      </c>
      <c r="C24" s="10" t="s">
        <v>192</v>
      </c>
      <c r="D24" s="9" t="s">
        <v>85</v>
      </c>
      <c r="E24" s="9" t="s">
        <v>86</v>
      </c>
      <c r="F24" s="9" t="s">
        <v>156</v>
      </c>
      <c r="G24" s="9" t="s">
        <v>157</v>
      </c>
      <c r="H24" s="17">
        <v>600</v>
      </c>
      <c r="I24" s="17">
        <v>600</v>
      </c>
      <c r="J24" s="17"/>
      <c r="K24" s="17"/>
      <c r="L24" s="17">
        <v>600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110" t="s">
        <v>57</v>
      </c>
      <c r="B25" s="9" t="s">
        <v>193</v>
      </c>
      <c r="C25" s="10" t="s">
        <v>194</v>
      </c>
      <c r="D25" s="9" t="s">
        <v>77</v>
      </c>
      <c r="E25" s="9" t="s">
        <v>78</v>
      </c>
      <c r="F25" s="9" t="s">
        <v>195</v>
      </c>
      <c r="G25" s="9" t="s">
        <v>196</v>
      </c>
      <c r="H25" s="17">
        <v>92568</v>
      </c>
      <c r="I25" s="17">
        <v>92568</v>
      </c>
      <c r="J25" s="17"/>
      <c r="K25" s="17"/>
      <c r="L25" s="17">
        <v>92568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110" t="s">
        <v>57</v>
      </c>
      <c r="B26" s="9" t="s">
        <v>197</v>
      </c>
      <c r="C26" s="10" t="s">
        <v>198</v>
      </c>
      <c r="D26" s="9" t="s">
        <v>77</v>
      </c>
      <c r="E26" s="9" t="s">
        <v>78</v>
      </c>
      <c r="F26" s="9" t="s">
        <v>199</v>
      </c>
      <c r="G26" s="9" t="s">
        <v>200</v>
      </c>
      <c r="H26" s="17">
        <v>876</v>
      </c>
      <c r="I26" s="17">
        <v>876</v>
      </c>
      <c r="J26" s="17"/>
      <c r="K26" s="17"/>
      <c r="L26" s="17">
        <v>876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110" t="s">
        <v>57</v>
      </c>
      <c r="B27" s="9" t="s">
        <v>197</v>
      </c>
      <c r="C27" s="10" t="s">
        <v>198</v>
      </c>
      <c r="D27" s="9" t="s">
        <v>87</v>
      </c>
      <c r="E27" s="9" t="s">
        <v>88</v>
      </c>
      <c r="F27" s="9" t="s">
        <v>201</v>
      </c>
      <c r="G27" s="9" t="s">
        <v>202</v>
      </c>
      <c r="H27" s="17">
        <v>133140</v>
      </c>
      <c r="I27" s="17">
        <v>133140</v>
      </c>
      <c r="J27" s="17"/>
      <c r="K27" s="17"/>
      <c r="L27" s="17">
        <v>133140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110" t="s">
        <v>57</v>
      </c>
      <c r="B28" s="9" t="s">
        <v>197</v>
      </c>
      <c r="C28" s="10" t="s">
        <v>198</v>
      </c>
      <c r="D28" s="9" t="s">
        <v>93</v>
      </c>
      <c r="E28" s="9" t="s">
        <v>94</v>
      </c>
      <c r="F28" s="9" t="s">
        <v>174</v>
      </c>
      <c r="G28" s="9" t="s">
        <v>175</v>
      </c>
      <c r="H28" s="17">
        <v>55248</v>
      </c>
      <c r="I28" s="17">
        <v>55248</v>
      </c>
      <c r="J28" s="17"/>
      <c r="K28" s="17"/>
      <c r="L28" s="17">
        <v>55248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110" t="s">
        <v>57</v>
      </c>
      <c r="B29" s="9" t="s">
        <v>197</v>
      </c>
      <c r="C29" s="10" t="s">
        <v>198</v>
      </c>
      <c r="D29" s="9" t="s">
        <v>95</v>
      </c>
      <c r="E29" s="9" t="s">
        <v>96</v>
      </c>
      <c r="F29" s="9" t="s">
        <v>203</v>
      </c>
      <c r="G29" s="9" t="s">
        <v>204</v>
      </c>
      <c r="H29" s="17">
        <v>33516</v>
      </c>
      <c r="I29" s="17">
        <v>33516</v>
      </c>
      <c r="J29" s="17"/>
      <c r="K29" s="17"/>
      <c r="L29" s="17">
        <v>33516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110" t="s">
        <v>57</v>
      </c>
      <c r="B30" s="9" t="s">
        <v>197</v>
      </c>
      <c r="C30" s="10" t="s">
        <v>198</v>
      </c>
      <c r="D30" s="9" t="s">
        <v>97</v>
      </c>
      <c r="E30" s="9" t="s">
        <v>98</v>
      </c>
      <c r="F30" s="9" t="s">
        <v>199</v>
      </c>
      <c r="G30" s="9" t="s">
        <v>200</v>
      </c>
      <c r="H30" s="17">
        <v>1332</v>
      </c>
      <c r="I30" s="17">
        <v>1332</v>
      </c>
      <c r="J30" s="17"/>
      <c r="K30" s="17"/>
      <c r="L30" s="17">
        <v>1332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110" t="s">
        <v>57</v>
      </c>
      <c r="B31" s="9" t="s">
        <v>205</v>
      </c>
      <c r="C31" s="10" t="s">
        <v>206</v>
      </c>
      <c r="D31" s="9" t="s">
        <v>77</v>
      </c>
      <c r="E31" s="9" t="s">
        <v>78</v>
      </c>
      <c r="F31" s="9" t="s">
        <v>207</v>
      </c>
      <c r="G31" s="9" t="s">
        <v>208</v>
      </c>
      <c r="H31" s="17">
        <v>30600</v>
      </c>
      <c r="I31" s="17">
        <v>30600</v>
      </c>
      <c r="J31" s="17"/>
      <c r="K31" s="17"/>
      <c r="L31" s="17">
        <v>30600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s="101" customFormat="1" ht="18.75" customHeight="1" spans="1:23">
      <c r="A32" s="110" t="s">
        <v>57</v>
      </c>
      <c r="B32" s="9" t="s">
        <v>209</v>
      </c>
      <c r="C32" s="10" t="s">
        <v>210</v>
      </c>
      <c r="D32" s="9" t="s">
        <v>77</v>
      </c>
      <c r="E32" s="9" t="s">
        <v>78</v>
      </c>
      <c r="F32" s="9" t="s">
        <v>158</v>
      </c>
      <c r="G32" s="9" t="s">
        <v>159</v>
      </c>
      <c r="H32" s="17">
        <v>2000</v>
      </c>
      <c r="I32" s="17">
        <v>2000</v>
      </c>
      <c r="J32" s="17"/>
      <c r="K32" s="17"/>
      <c r="L32" s="17">
        <v>2000</v>
      </c>
      <c r="M32" s="112"/>
      <c r="N32" s="112"/>
      <c r="O32" s="112"/>
      <c r="P32" s="106"/>
      <c r="Q32" s="112"/>
      <c r="R32" s="112"/>
      <c r="S32" s="112"/>
      <c r="T32" s="112"/>
      <c r="U32" s="112"/>
      <c r="V32" s="112"/>
      <c r="W32" s="112"/>
    </row>
    <row r="33" ht="18.75" customHeight="1" spans="1:23">
      <c r="A33" s="12" t="s">
        <v>33</v>
      </c>
      <c r="B33" s="12"/>
      <c r="C33" s="12"/>
      <c r="D33" s="12"/>
      <c r="E33" s="12"/>
      <c r="F33" s="12"/>
      <c r="G33" s="12"/>
      <c r="H33" s="111">
        <f>SUM(H11:H32)</f>
        <v>1161563</v>
      </c>
      <c r="I33" s="111">
        <f>SUM(I11:I32)</f>
        <v>1161563</v>
      </c>
      <c r="J33" s="111">
        <f>SUM(J11:J32)</f>
        <v>0</v>
      </c>
      <c r="K33" s="111">
        <f>SUM(K11:K32)</f>
        <v>0</v>
      </c>
      <c r="L33" s="111">
        <f>SUM(L11:L32)</f>
        <v>1161563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</sheetData>
  <mergeCells count="30">
    <mergeCell ref="A3:W3"/>
    <mergeCell ref="A4:G4"/>
    <mergeCell ref="I5:W5"/>
    <mergeCell ref="I6:M6"/>
    <mergeCell ref="N6:P6"/>
    <mergeCell ref="R6:W6"/>
    <mergeCell ref="A33:G33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  <ignoredErrors>
    <ignoredError sqref="J10:K10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1"/>
  <sheetViews>
    <sheetView showZeros="0" workbookViewId="0">
      <pane ySplit="1" topLeftCell="A5" activePane="bottomLeft" state="frozen"/>
      <selection/>
      <selection pane="bottomLeft" activeCell="F29" sqref="F29"/>
    </sheetView>
  </sheetViews>
  <sheetFormatPr defaultColWidth="8.85" defaultRowHeight="15" customHeight="1"/>
  <cols>
    <col min="1" max="4" width="28.575" customWidth="1"/>
    <col min="5" max="5" width="11.5583333333333" customWidth="1"/>
    <col min="6" max="6" width="28.575" customWidth="1"/>
    <col min="7" max="8" width="8.66666666666667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211</v>
      </c>
    </row>
    <row r="3" ht="45" customHeight="1" spans="1:23">
      <c r="A3" s="4" t="s">
        <v>212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ht="18.75" customHeight="1" spans="1:23">
      <c r="A4" s="5" t="str">
        <f>"单位名称："&amp;"新平彝族傣族自治县工商业联合会"</f>
        <v>单位名称：新平彝族傣族自治县工商业联合会</v>
      </c>
      <c r="B4" s="5"/>
      <c r="C4" s="5"/>
      <c r="D4" s="5"/>
      <c r="E4" s="5"/>
      <c r="F4" s="5"/>
      <c r="G4" s="5"/>
      <c r="H4" s="5"/>
      <c r="I4" s="104"/>
      <c r="J4" s="104"/>
      <c r="K4" s="104"/>
      <c r="L4" s="104"/>
      <c r="M4" s="104"/>
      <c r="N4" s="6"/>
      <c r="O4" s="6"/>
      <c r="P4" s="6"/>
      <c r="Q4" s="6"/>
      <c r="R4" s="6"/>
      <c r="S4" s="6"/>
      <c r="T4" s="6"/>
      <c r="U4" s="6"/>
      <c r="V4" s="6"/>
      <c r="W4" s="6" t="s">
        <v>30</v>
      </c>
    </row>
    <row r="5" ht="18.75" customHeight="1" spans="1:23">
      <c r="A5" s="13" t="s">
        <v>213</v>
      </c>
      <c r="B5" s="13" t="s">
        <v>139</v>
      </c>
      <c r="C5" s="13" t="s">
        <v>140</v>
      </c>
      <c r="D5" s="13" t="s">
        <v>214</v>
      </c>
      <c r="E5" s="13" t="s">
        <v>141</v>
      </c>
      <c r="F5" s="13" t="s">
        <v>142</v>
      </c>
      <c r="G5" s="13" t="s">
        <v>215</v>
      </c>
      <c r="H5" s="13" t="s">
        <v>144</v>
      </c>
      <c r="I5" s="68" t="s">
        <v>33</v>
      </c>
      <c r="J5" s="68" t="s">
        <v>216</v>
      </c>
      <c r="K5" s="13"/>
      <c r="L5" s="13"/>
      <c r="M5" s="13"/>
      <c r="N5" s="13" t="s">
        <v>146</v>
      </c>
      <c r="O5" s="13"/>
      <c r="P5" s="13"/>
      <c r="Q5" s="13" t="s">
        <v>39</v>
      </c>
      <c r="R5" s="13" t="s">
        <v>64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68" t="s">
        <v>147</v>
      </c>
      <c r="J6" s="68" t="s">
        <v>36</v>
      </c>
      <c r="K6" s="13"/>
      <c r="L6" s="13" t="s">
        <v>37</v>
      </c>
      <c r="M6" s="13" t="s">
        <v>38</v>
      </c>
      <c r="N6" s="13" t="s">
        <v>36</v>
      </c>
      <c r="O6" s="13" t="s">
        <v>37</v>
      </c>
      <c r="P6" s="13" t="s">
        <v>38</v>
      </c>
      <c r="Q6" s="13" t="s">
        <v>39</v>
      </c>
      <c r="R6" s="13" t="s">
        <v>35</v>
      </c>
      <c r="S6" s="13" t="s">
        <v>42</v>
      </c>
      <c r="T6" s="13" t="s">
        <v>43</v>
      </c>
      <c r="U6" s="13" t="s">
        <v>44</v>
      </c>
      <c r="V6" s="13" t="s">
        <v>45</v>
      </c>
      <c r="W6" s="13" t="s">
        <v>46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68"/>
      <c r="J7" s="68" t="s">
        <v>36</v>
      </c>
      <c r="K7" s="13"/>
      <c r="L7" s="13" t="s">
        <v>37</v>
      </c>
      <c r="M7" s="13" t="s">
        <v>38</v>
      </c>
      <c r="N7" s="13" t="s">
        <v>36</v>
      </c>
      <c r="O7" s="13" t="s">
        <v>37</v>
      </c>
      <c r="P7" s="13" t="s">
        <v>38</v>
      </c>
      <c r="Q7" s="13"/>
      <c r="R7" s="13" t="s">
        <v>35</v>
      </c>
      <c r="S7" s="13" t="s">
        <v>42</v>
      </c>
      <c r="T7" s="13" t="s">
        <v>43</v>
      </c>
      <c r="U7" s="13" t="s">
        <v>44</v>
      </c>
      <c r="V7" s="13" t="s">
        <v>45</v>
      </c>
      <c r="W7" s="13" t="s">
        <v>46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68"/>
      <c r="J8" s="68" t="s">
        <v>35</v>
      </c>
      <c r="K8" s="13" t="s">
        <v>217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47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218</v>
      </c>
      <c r="D10" s="9"/>
      <c r="E10" s="9"/>
      <c r="F10" s="9"/>
      <c r="G10" s="9"/>
      <c r="H10" s="9"/>
      <c r="I10" s="11">
        <v>11900</v>
      </c>
      <c r="J10" s="11">
        <v>11900</v>
      </c>
      <c r="K10" s="11">
        <v>11900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219</v>
      </c>
      <c r="B11" s="9" t="s">
        <v>220</v>
      </c>
      <c r="C11" s="10" t="s">
        <v>218</v>
      </c>
      <c r="D11" s="9" t="s">
        <v>57</v>
      </c>
      <c r="E11" s="9" t="s">
        <v>77</v>
      </c>
      <c r="F11" s="9" t="s">
        <v>78</v>
      </c>
      <c r="G11" s="9" t="s">
        <v>221</v>
      </c>
      <c r="H11" s="9" t="s">
        <v>222</v>
      </c>
      <c r="I11" s="11">
        <v>5000</v>
      </c>
      <c r="J11" s="11">
        <v>5000</v>
      </c>
      <c r="K11" s="11">
        <v>5000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219</v>
      </c>
      <c r="B12" s="9" t="s">
        <v>220</v>
      </c>
      <c r="C12" s="10" t="s">
        <v>218</v>
      </c>
      <c r="D12" s="9" t="s">
        <v>57</v>
      </c>
      <c r="E12" s="9" t="s">
        <v>77</v>
      </c>
      <c r="F12" s="9" t="s">
        <v>78</v>
      </c>
      <c r="G12" s="9" t="s">
        <v>221</v>
      </c>
      <c r="H12" s="9" t="s">
        <v>222</v>
      </c>
      <c r="I12" s="11">
        <v>6900</v>
      </c>
      <c r="J12" s="11">
        <v>6900</v>
      </c>
      <c r="K12" s="11">
        <v>6900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23"/>
      <c r="B13" s="23"/>
      <c r="C13" s="10" t="s">
        <v>223</v>
      </c>
      <c r="D13" s="23"/>
      <c r="E13" s="23"/>
      <c r="F13" s="23"/>
      <c r="G13" s="23"/>
      <c r="H13" s="23"/>
      <c r="I13" s="11">
        <v>100000</v>
      </c>
      <c r="J13" s="11">
        <v>100000</v>
      </c>
      <c r="K13" s="11">
        <v>100000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224</v>
      </c>
      <c r="B14" s="9" t="s">
        <v>225</v>
      </c>
      <c r="C14" s="10" t="s">
        <v>223</v>
      </c>
      <c r="D14" s="9" t="s">
        <v>57</v>
      </c>
      <c r="E14" s="9" t="s">
        <v>79</v>
      </c>
      <c r="F14" s="9" t="s">
        <v>80</v>
      </c>
      <c r="G14" s="9" t="s">
        <v>156</v>
      </c>
      <c r="H14" s="9" t="s">
        <v>157</v>
      </c>
      <c r="I14" s="11">
        <v>3600</v>
      </c>
      <c r="J14" s="11">
        <v>3600</v>
      </c>
      <c r="K14" s="11">
        <v>3600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224</v>
      </c>
      <c r="B15" s="9" t="s">
        <v>225</v>
      </c>
      <c r="C15" s="10" t="s">
        <v>223</v>
      </c>
      <c r="D15" s="9" t="s">
        <v>57</v>
      </c>
      <c r="E15" s="9" t="s">
        <v>79</v>
      </c>
      <c r="F15" s="9" t="s">
        <v>80</v>
      </c>
      <c r="G15" s="9" t="s">
        <v>156</v>
      </c>
      <c r="H15" s="9" t="s">
        <v>157</v>
      </c>
      <c r="I15" s="11">
        <v>31280</v>
      </c>
      <c r="J15" s="11">
        <v>31280</v>
      </c>
      <c r="K15" s="11">
        <v>31280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224</v>
      </c>
      <c r="B16" s="9" t="s">
        <v>225</v>
      </c>
      <c r="C16" s="10" t="s">
        <v>223</v>
      </c>
      <c r="D16" s="9" t="s">
        <v>57</v>
      </c>
      <c r="E16" s="9" t="s">
        <v>79</v>
      </c>
      <c r="F16" s="9" t="s">
        <v>80</v>
      </c>
      <c r="G16" s="9" t="s">
        <v>160</v>
      </c>
      <c r="H16" s="9" t="s">
        <v>161</v>
      </c>
      <c r="I16" s="11">
        <v>15000</v>
      </c>
      <c r="J16" s="11">
        <v>15000</v>
      </c>
      <c r="K16" s="11">
        <v>15000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224</v>
      </c>
      <c r="B17" s="9" t="s">
        <v>225</v>
      </c>
      <c r="C17" s="10" t="s">
        <v>223</v>
      </c>
      <c r="D17" s="9" t="s">
        <v>57</v>
      </c>
      <c r="E17" s="9" t="s">
        <v>79</v>
      </c>
      <c r="F17" s="9" t="s">
        <v>80</v>
      </c>
      <c r="G17" s="9" t="s">
        <v>226</v>
      </c>
      <c r="H17" s="9" t="s">
        <v>227</v>
      </c>
      <c r="I17" s="11">
        <v>15120</v>
      </c>
      <c r="J17" s="11">
        <v>15120</v>
      </c>
      <c r="K17" s="11">
        <v>15120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224</v>
      </c>
      <c r="B18" s="9" t="s">
        <v>225</v>
      </c>
      <c r="C18" s="10" t="s">
        <v>223</v>
      </c>
      <c r="D18" s="9" t="s">
        <v>57</v>
      </c>
      <c r="E18" s="9" t="s">
        <v>79</v>
      </c>
      <c r="F18" s="9" t="s">
        <v>80</v>
      </c>
      <c r="G18" s="9" t="s">
        <v>228</v>
      </c>
      <c r="H18" s="9" t="s">
        <v>229</v>
      </c>
      <c r="I18" s="11">
        <v>35000</v>
      </c>
      <c r="J18" s="11">
        <v>35000</v>
      </c>
      <c r="K18" s="11">
        <v>35000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/>
      <c r="B19" s="9"/>
      <c r="C19" s="10" t="s">
        <v>230</v>
      </c>
      <c r="D19" s="9" t="s">
        <v>57</v>
      </c>
      <c r="E19" s="9"/>
      <c r="F19" s="9"/>
      <c r="G19" s="9"/>
      <c r="H19" s="9"/>
      <c r="I19" s="11">
        <v>4251.35</v>
      </c>
      <c r="J19" s="11">
        <v>4251.35</v>
      </c>
      <c r="K19" s="11">
        <v>4251.35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s="101" customFormat="1" ht="18.75" customHeight="1" spans="1:23">
      <c r="A20" s="9" t="s">
        <v>231</v>
      </c>
      <c r="B20" s="9" t="s">
        <v>232</v>
      </c>
      <c r="C20" s="10" t="s">
        <v>230</v>
      </c>
      <c r="D20" s="9" t="s">
        <v>57</v>
      </c>
      <c r="E20" s="9">
        <v>2130804</v>
      </c>
      <c r="F20" s="102" t="s">
        <v>127</v>
      </c>
      <c r="G20" s="9">
        <v>30216</v>
      </c>
      <c r="H20" s="9" t="s">
        <v>229</v>
      </c>
      <c r="I20" s="11">
        <v>4251.35</v>
      </c>
      <c r="J20" s="11">
        <v>4251.35</v>
      </c>
      <c r="K20" s="11">
        <v>4251.35</v>
      </c>
      <c r="L20" s="105"/>
      <c r="M20" s="105"/>
      <c r="N20" s="105"/>
      <c r="O20" s="105"/>
      <c r="P20" s="106"/>
      <c r="Q20" s="105"/>
      <c r="R20" s="105"/>
      <c r="S20" s="105"/>
      <c r="T20" s="105"/>
      <c r="U20" s="105"/>
      <c r="V20" s="105"/>
      <c r="W20" s="105"/>
    </row>
    <row r="21" ht="18.75" customHeight="1" spans="1:23">
      <c r="A21" s="12" t="s">
        <v>33</v>
      </c>
      <c r="B21" s="12"/>
      <c r="C21" s="12"/>
      <c r="D21" s="12"/>
      <c r="E21" s="12"/>
      <c r="F21" s="12"/>
      <c r="G21" s="12"/>
      <c r="H21" s="12"/>
      <c r="I21" s="107">
        <f>I10+I13+I19</f>
        <v>116151.35</v>
      </c>
      <c r="J21" s="107">
        <f>J10+J13+J19</f>
        <v>116151.35</v>
      </c>
      <c r="K21" s="107">
        <f>K10+K13+K19</f>
        <v>116151.35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7"/>
  <sheetViews>
    <sheetView showZeros="0" zoomScale="115" zoomScaleNormal="115" topLeftCell="B1" workbookViewId="0">
      <pane ySplit="1" topLeftCell="A2" activePane="bottomLeft" state="frozen"/>
      <selection/>
      <selection pane="bottomLeft" activeCell="L26" sqref="L26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1"/>
      <c r="B1" s="51"/>
      <c r="C1" s="51"/>
      <c r="D1" s="51"/>
      <c r="E1" s="51"/>
      <c r="F1" s="51"/>
      <c r="G1" s="51"/>
      <c r="H1" s="51"/>
      <c r="I1" s="51"/>
      <c r="J1" s="51"/>
    </row>
    <row r="2" customHeight="1" spans="1:10">
      <c r="A2" s="20" t="s">
        <v>233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2" t="s">
        <v>234</v>
      </c>
      <c r="B3" s="52"/>
      <c r="C3" s="52"/>
      <c r="D3" s="52"/>
      <c r="E3" s="52"/>
      <c r="F3" s="52"/>
      <c r="G3" s="52"/>
      <c r="H3" s="52"/>
      <c r="I3" s="52"/>
      <c r="J3" s="52"/>
    </row>
    <row r="4" ht="20.25" customHeight="1" spans="1:10">
      <c r="A4" s="19" t="str">
        <f>"单位名称："&amp;"新平彝族傣族自治县工商业联合会"</f>
        <v>单位名称：新平彝族傣族自治县工商业联合会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3" t="s">
        <v>235</v>
      </c>
      <c r="B5" s="53" t="s">
        <v>236</v>
      </c>
      <c r="C5" s="53" t="s">
        <v>237</v>
      </c>
      <c r="D5" s="53" t="s">
        <v>238</v>
      </c>
      <c r="E5" s="53" t="s">
        <v>239</v>
      </c>
      <c r="F5" s="53" t="s">
        <v>240</v>
      </c>
      <c r="G5" s="53" t="s">
        <v>241</v>
      </c>
      <c r="H5" s="53" t="s">
        <v>242</v>
      </c>
      <c r="I5" s="53" t="s">
        <v>243</v>
      </c>
      <c r="J5" s="53" t="s">
        <v>244</v>
      </c>
    </row>
    <row r="6" ht="46.5" customHeight="1" spans="1:10">
      <c r="A6" s="53"/>
      <c r="B6" s="53"/>
      <c r="C6" s="53"/>
      <c r="D6" s="53"/>
      <c r="E6" s="53"/>
      <c r="F6" s="53"/>
      <c r="G6" s="53"/>
      <c r="H6" s="53"/>
      <c r="I6" s="53"/>
      <c r="J6" s="53"/>
    </row>
    <row r="7" ht="20.25" customHeight="1" spans="1:1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</row>
    <row r="8" ht="20.25" customHeight="1" spans="1:10">
      <c r="A8" t="s">
        <v>57</v>
      </c>
      <c r="B8" s="23"/>
      <c r="C8" s="23"/>
      <c r="E8" s="59"/>
      <c r="F8" s="59"/>
      <c r="G8" s="59"/>
      <c r="H8" s="59"/>
      <c r="I8" s="59"/>
      <c r="J8" s="59"/>
    </row>
    <row r="9" ht="34" customHeight="1" spans="1:10">
      <c r="A9" s="71" t="s">
        <v>218</v>
      </c>
      <c r="B9" s="72" t="s">
        <v>245</v>
      </c>
      <c r="C9" s="24"/>
      <c r="D9" s="24"/>
      <c r="E9" s="59"/>
      <c r="F9" s="59"/>
      <c r="G9" s="59"/>
      <c r="H9" s="59"/>
      <c r="I9" s="59"/>
      <c r="J9" s="59"/>
    </row>
    <row r="10" ht="34" customHeight="1" spans="1:10">
      <c r="A10" s="73"/>
      <c r="B10" s="74"/>
      <c r="C10" s="23" t="s">
        <v>246</v>
      </c>
      <c r="D10" s="75" t="s">
        <v>247</v>
      </c>
      <c r="E10" s="76" t="s">
        <v>248</v>
      </c>
      <c r="F10" s="60" t="s">
        <v>249</v>
      </c>
      <c r="G10" s="24" t="s">
        <v>50</v>
      </c>
      <c r="H10" s="60" t="s">
        <v>250</v>
      </c>
      <c r="I10" s="60" t="s">
        <v>251</v>
      </c>
      <c r="J10" s="76" t="s">
        <v>252</v>
      </c>
    </row>
    <row r="11" ht="34" customHeight="1" spans="1:10">
      <c r="A11" s="73"/>
      <c r="B11" s="74"/>
      <c r="C11" s="23" t="s">
        <v>246</v>
      </c>
      <c r="D11" s="75" t="s">
        <v>253</v>
      </c>
      <c r="E11" s="76" t="s">
        <v>254</v>
      </c>
      <c r="F11" s="60" t="s">
        <v>249</v>
      </c>
      <c r="G11" s="24" t="s">
        <v>255</v>
      </c>
      <c r="H11" s="60" t="s">
        <v>256</v>
      </c>
      <c r="I11" s="60" t="s">
        <v>251</v>
      </c>
      <c r="J11" s="76" t="s">
        <v>257</v>
      </c>
    </row>
    <row r="12" ht="34" customHeight="1" spans="1:10">
      <c r="A12" s="73"/>
      <c r="B12" s="74"/>
      <c r="C12" s="23" t="s">
        <v>246</v>
      </c>
      <c r="D12" s="75" t="s">
        <v>258</v>
      </c>
      <c r="E12" s="76" t="s">
        <v>259</v>
      </c>
      <c r="F12" s="60" t="s">
        <v>260</v>
      </c>
      <c r="G12" s="24" t="s">
        <v>261</v>
      </c>
      <c r="H12" s="60" t="s">
        <v>262</v>
      </c>
      <c r="I12" s="60" t="s">
        <v>251</v>
      </c>
      <c r="J12" s="76" t="s">
        <v>259</v>
      </c>
    </row>
    <row r="13" ht="34" customHeight="1" spans="1:10">
      <c r="A13" s="73"/>
      <c r="B13" s="74"/>
      <c r="C13" s="23" t="s">
        <v>246</v>
      </c>
      <c r="D13" s="75" t="s">
        <v>263</v>
      </c>
      <c r="E13" s="76" t="s">
        <v>264</v>
      </c>
      <c r="F13" s="60" t="s">
        <v>265</v>
      </c>
      <c r="G13" s="24" t="s">
        <v>266</v>
      </c>
      <c r="H13" s="60" t="s">
        <v>267</v>
      </c>
      <c r="I13" s="60" t="s">
        <v>251</v>
      </c>
      <c r="J13" s="76" t="s">
        <v>268</v>
      </c>
    </row>
    <row r="14" ht="34" customHeight="1" spans="1:10">
      <c r="A14" s="73"/>
      <c r="B14" s="74"/>
      <c r="C14" s="23" t="s">
        <v>269</v>
      </c>
      <c r="D14" s="75" t="s">
        <v>270</v>
      </c>
      <c r="E14" s="76" t="s">
        <v>271</v>
      </c>
      <c r="F14" s="60" t="s">
        <v>260</v>
      </c>
      <c r="G14" s="24" t="s">
        <v>272</v>
      </c>
      <c r="H14" s="60" t="s">
        <v>256</v>
      </c>
      <c r="I14" s="60" t="s">
        <v>273</v>
      </c>
      <c r="J14" s="76" t="s">
        <v>271</v>
      </c>
    </row>
    <row r="15" ht="34" customHeight="1" spans="1:10">
      <c r="A15" s="77"/>
      <c r="B15" s="78"/>
      <c r="C15" s="23" t="s">
        <v>274</v>
      </c>
      <c r="D15" s="75" t="s">
        <v>275</v>
      </c>
      <c r="E15" s="76" t="s">
        <v>276</v>
      </c>
      <c r="F15" s="60" t="s">
        <v>260</v>
      </c>
      <c r="G15" s="24" t="s">
        <v>277</v>
      </c>
      <c r="H15" s="60" t="s">
        <v>256</v>
      </c>
      <c r="I15" s="60" t="s">
        <v>251</v>
      </c>
      <c r="J15" s="76" t="s">
        <v>276</v>
      </c>
    </row>
    <row r="16" ht="34" customHeight="1" spans="1:10">
      <c r="A16" s="71" t="s">
        <v>223</v>
      </c>
      <c r="B16" s="79" t="s">
        <v>278</v>
      </c>
      <c r="C16" s="23" t="s">
        <v>246</v>
      </c>
      <c r="D16" s="75" t="s">
        <v>247</v>
      </c>
      <c r="E16" s="76" t="s">
        <v>279</v>
      </c>
      <c r="F16" s="60" t="s">
        <v>260</v>
      </c>
      <c r="G16" s="24" t="s">
        <v>48</v>
      </c>
      <c r="H16" s="60" t="s">
        <v>280</v>
      </c>
      <c r="I16" s="60" t="s">
        <v>251</v>
      </c>
      <c r="J16" s="76" t="s">
        <v>281</v>
      </c>
    </row>
    <row r="17" ht="34" customHeight="1" spans="1:10">
      <c r="A17" s="73"/>
      <c r="B17" s="80"/>
      <c r="C17" s="23" t="s">
        <v>246</v>
      </c>
      <c r="D17" s="75" t="s">
        <v>247</v>
      </c>
      <c r="E17" s="76" t="s">
        <v>282</v>
      </c>
      <c r="F17" s="60" t="s">
        <v>260</v>
      </c>
      <c r="G17" s="24" t="s">
        <v>283</v>
      </c>
      <c r="H17" s="60" t="s">
        <v>284</v>
      </c>
      <c r="I17" s="60" t="s">
        <v>251</v>
      </c>
      <c r="J17" s="76" t="s">
        <v>285</v>
      </c>
    </row>
    <row r="18" ht="34" customHeight="1" spans="1:10">
      <c r="A18" s="73"/>
      <c r="B18" s="80"/>
      <c r="C18" s="23" t="s">
        <v>246</v>
      </c>
      <c r="D18" s="75" t="s">
        <v>247</v>
      </c>
      <c r="E18" s="76" t="s">
        <v>286</v>
      </c>
      <c r="F18" s="60" t="s">
        <v>260</v>
      </c>
      <c r="G18" s="24" t="s">
        <v>287</v>
      </c>
      <c r="H18" s="60" t="s">
        <v>288</v>
      </c>
      <c r="I18" s="60" t="s">
        <v>251</v>
      </c>
      <c r="J18" s="76" t="s">
        <v>289</v>
      </c>
    </row>
    <row r="19" ht="34" customHeight="1" spans="1:10">
      <c r="A19" s="73"/>
      <c r="B19" s="80"/>
      <c r="C19" s="23" t="s">
        <v>246</v>
      </c>
      <c r="D19" s="75" t="s">
        <v>253</v>
      </c>
      <c r="E19" s="76" t="s">
        <v>290</v>
      </c>
      <c r="F19" s="60" t="s">
        <v>260</v>
      </c>
      <c r="G19" s="24" t="s">
        <v>291</v>
      </c>
      <c r="H19" s="60" t="s">
        <v>256</v>
      </c>
      <c r="I19" s="60" t="s">
        <v>251</v>
      </c>
      <c r="J19" s="76" t="s">
        <v>292</v>
      </c>
    </row>
    <row r="20" ht="34" customHeight="1" spans="1:10">
      <c r="A20" s="73"/>
      <c r="B20" s="80"/>
      <c r="C20" s="23" t="s">
        <v>269</v>
      </c>
      <c r="D20" s="75" t="s">
        <v>270</v>
      </c>
      <c r="E20" s="76" t="s">
        <v>293</v>
      </c>
      <c r="F20" s="60" t="s">
        <v>260</v>
      </c>
      <c r="G20" s="24" t="s">
        <v>294</v>
      </c>
      <c r="H20" s="60" t="s">
        <v>256</v>
      </c>
      <c r="I20" s="60" t="s">
        <v>273</v>
      </c>
      <c r="J20" s="76" t="s">
        <v>295</v>
      </c>
    </row>
    <row r="21" ht="34" customHeight="1" spans="1:10">
      <c r="A21" s="73"/>
      <c r="B21" s="80"/>
      <c r="C21" s="23" t="s">
        <v>269</v>
      </c>
      <c r="D21" s="75" t="s">
        <v>270</v>
      </c>
      <c r="E21" s="76" t="s">
        <v>296</v>
      </c>
      <c r="F21" s="60" t="s">
        <v>260</v>
      </c>
      <c r="G21" s="24" t="s">
        <v>294</v>
      </c>
      <c r="H21" s="60" t="s">
        <v>256</v>
      </c>
      <c r="I21" s="60" t="s">
        <v>273</v>
      </c>
      <c r="J21" s="76" t="s">
        <v>297</v>
      </c>
    </row>
    <row r="22" ht="34" customHeight="1" spans="1:10">
      <c r="A22" s="77"/>
      <c r="B22" s="81"/>
      <c r="C22" s="23" t="s">
        <v>274</v>
      </c>
      <c r="D22" s="75" t="s">
        <v>275</v>
      </c>
      <c r="E22" s="76" t="s">
        <v>298</v>
      </c>
      <c r="F22" s="60" t="s">
        <v>260</v>
      </c>
      <c r="G22" s="24" t="s">
        <v>299</v>
      </c>
      <c r="H22" s="60" t="s">
        <v>256</v>
      </c>
      <c r="I22" s="60" t="s">
        <v>251</v>
      </c>
      <c r="J22" s="76" t="s">
        <v>300</v>
      </c>
    </row>
    <row r="23" ht="30" customHeight="1" spans="1:10">
      <c r="A23" s="82" t="s">
        <v>127</v>
      </c>
      <c r="B23" s="83" t="s">
        <v>301</v>
      </c>
      <c r="C23" s="84" t="s">
        <v>246</v>
      </c>
      <c r="D23" s="75" t="s">
        <v>247</v>
      </c>
      <c r="E23" s="85" t="s">
        <v>302</v>
      </c>
      <c r="F23" s="60" t="s">
        <v>260</v>
      </c>
      <c r="G23" s="86">
        <v>60</v>
      </c>
      <c r="H23" s="87" t="s">
        <v>284</v>
      </c>
      <c r="I23" s="60" t="s">
        <v>251</v>
      </c>
      <c r="J23" s="85" t="s">
        <v>302</v>
      </c>
    </row>
    <row r="24" ht="30" customHeight="1" spans="1:10">
      <c r="A24" s="88"/>
      <c r="B24" s="89"/>
      <c r="C24" s="84" t="s">
        <v>246</v>
      </c>
      <c r="D24" s="75" t="s">
        <v>247</v>
      </c>
      <c r="E24" s="85" t="s">
        <v>303</v>
      </c>
      <c r="F24" s="60" t="s">
        <v>260</v>
      </c>
      <c r="G24" s="86">
        <v>60</v>
      </c>
      <c r="H24" s="90" t="s">
        <v>284</v>
      </c>
      <c r="I24" s="60" t="s">
        <v>251</v>
      </c>
      <c r="J24" s="85" t="s">
        <v>303</v>
      </c>
    </row>
    <row r="25" ht="30" customHeight="1" spans="1:10">
      <c r="A25" s="88"/>
      <c r="B25" s="89"/>
      <c r="C25" s="84" t="s">
        <v>246</v>
      </c>
      <c r="D25" s="75" t="s">
        <v>247</v>
      </c>
      <c r="E25" s="85" t="s">
        <v>304</v>
      </c>
      <c r="F25" s="60" t="s">
        <v>260</v>
      </c>
      <c r="G25" s="86">
        <v>20</v>
      </c>
      <c r="H25" s="91" t="s">
        <v>284</v>
      </c>
      <c r="I25" s="60" t="s">
        <v>251</v>
      </c>
      <c r="J25" s="85" t="s">
        <v>304</v>
      </c>
    </row>
    <row r="26" ht="30" customHeight="1" spans="1:10">
      <c r="A26" s="88"/>
      <c r="B26" s="89"/>
      <c r="C26" s="92" t="s">
        <v>246</v>
      </c>
      <c r="D26" s="93" t="s">
        <v>247</v>
      </c>
      <c r="E26" s="94" t="s">
        <v>305</v>
      </c>
      <c r="F26" s="95" t="s">
        <v>260</v>
      </c>
      <c r="G26" s="96">
        <v>90</v>
      </c>
      <c r="H26" s="95" t="s">
        <v>256</v>
      </c>
      <c r="I26" s="95" t="s">
        <v>256</v>
      </c>
      <c r="J26" s="94" t="s">
        <v>305</v>
      </c>
    </row>
    <row r="27" ht="30" customHeight="1" spans="1:10">
      <c r="A27" s="88"/>
      <c r="B27" s="89"/>
      <c r="C27" s="97" t="s">
        <v>274</v>
      </c>
      <c r="D27" s="98" t="s">
        <v>275</v>
      </c>
      <c r="E27" s="85" t="s">
        <v>306</v>
      </c>
      <c r="F27" s="99" t="s">
        <v>260</v>
      </c>
      <c r="G27" s="100">
        <v>80</v>
      </c>
      <c r="H27" s="99" t="s">
        <v>256</v>
      </c>
      <c r="I27" s="99" t="s">
        <v>256</v>
      </c>
      <c r="J27" s="85" t="s">
        <v>306</v>
      </c>
    </row>
  </sheetData>
  <mergeCells count="19">
    <mergeCell ref="A2:J2"/>
    <mergeCell ref="A3:J3"/>
    <mergeCell ref="A4:J4"/>
    <mergeCell ref="A5:A6"/>
    <mergeCell ref="A9:A15"/>
    <mergeCell ref="A16:A22"/>
    <mergeCell ref="A23:A27"/>
    <mergeCell ref="B5:B6"/>
    <mergeCell ref="B9:B15"/>
    <mergeCell ref="B16:B22"/>
    <mergeCell ref="B23:B27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64" t="s">
        <v>307</v>
      </c>
    </row>
    <row r="3" ht="37.5" customHeight="1" spans="1:6">
      <c r="A3" s="4" t="s">
        <v>308</v>
      </c>
      <c r="B3" s="4"/>
      <c r="C3" s="4"/>
      <c r="D3" s="4"/>
      <c r="E3" s="4"/>
      <c r="F3" s="4"/>
    </row>
    <row r="4" ht="18.75" customHeight="1" spans="1:6">
      <c r="A4" s="65" t="str">
        <f>"单位名称："&amp;"新平彝族傣族自治县工商业联合会"</f>
        <v>单位名称：新平彝族傣族自治县工商业联合会</v>
      </c>
      <c r="B4" s="65"/>
      <c r="C4" s="65"/>
      <c r="D4" s="66"/>
      <c r="E4" s="66"/>
      <c r="F4" s="67" t="s">
        <v>30</v>
      </c>
    </row>
    <row r="5" ht="18.75" customHeight="1" spans="1:6">
      <c r="A5" s="13" t="s">
        <v>138</v>
      </c>
      <c r="B5" s="13" t="s">
        <v>61</v>
      </c>
      <c r="C5" s="13" t="s">
        <v>62</v>
      </c>
      <c r="D5" s="68" t="s">
        <v>309</v>
      </c>
      <c r="E5" s="68"/>
      <c r="F5" s="68"/>
    </row>
    <row r="6" ht="18.75" customHeight="1" spans="1:6">
      <c r="A6" s="13" t="s">
        <v>61</v>
      </c>
      <c r="B6" s="13" t="s">
        <v>61</v>
      </c>
      <c r="C6" s="13" t="s">
        <v>62</v>
      </c>
      <c r="D6" s="68" t="s">
        <v>35</v>
      </c>
      <c r="E6" s="68" t="s">
        <v>65</v>
      </c>
      <c r="F6" s="68" t="s">
        <v>66</v>
      </c>
    </row>
    <row r="7" ht="18.75" customHeight="1" spans="1:6">
      <c r="A7" s="14" t="s">
        <v>47</v>
      </c>
      <c r="B7" s="14">
        <v>2</v>
      </c>
      <c r="C7" s="14">
        <v>3</v>
      </c>
      <c r="D7" s="14" t="s">
        <v>50</v>
      </c>
      <c r="E7" s="14" t="s">
        <v>51</v>
      </c>
      <c r="F7" s="14" t="s">
        <v>52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69" t="s">
        <v>108</v>
      </c>
      <c r="B9" s="69"/>
      <c r="C9" s="69"/>
      <c r="D9" s="70"/>
      <c r="E9" s="70"/>
      <c r="F9" s="70"/>
    </row>
    <row r="11" customHeight="1" spans="1:1">
      <c r="A11" t="s">
        <v>310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9"/>
  <sheetViews>
    <sheetView showZeros="0" workbookViewId="0">
      <pane ySplit="1" topLeftCell="A3" activePane="bottomLeft" state="frozen"/>
      <selection/>
      <selection pane="bottomLeft" activeCell="F19" sqref="F19:H19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customHeight="1" spans="1:17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0" t="s">
        <v>311</v>
      </c>
    </row>
    <row r="3" ht="45" customHeight="1" spans="1:17">
      <c r="A3" s="52" t="s">
        <v>312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2"/>
      <c r="O3" s="62"/>
      <c r="P3" s="62"/>
      <c r="Q3" s="62"/>
    </row>
    <row r="4" ht="20.25" customHeight="1" spans="1:17">
      <c r="A4" s="19" t="s">
        <v>313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30</v>
      </c>
    </row>
    <row r="5" ht="20.25" customHeight="1" spans="1:17">
      <c r="A5" s="22" t="s">
        <v>314</v>
      </c>
      <c r="B5" s="22" t="s">
        <v>315</v>
      </c>
      <c r="C5" s="22" t="s">
        <v>316</v>
      </c>
      <c r="D5" s="22" t="s">
        <v>317</v>
      </c>
      <c r="E5" s="22" t="s">
        <v>318</v>
      </c>
      <c r="F5" s="22" t="s">
        <v>319</v>
      </c>
      <c r="G5" s="22" t="s">
        <v>145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320</v>
      </c>
      <c r="B6" s="22" t="s">
        <v>315</v>
      </c>
      <c r="C6" s="22" t="s">
        <v>316</v>
      </c>
      <c r="D6" s="22" t="s">
        <v>317</v>
      </c>
      <c r="E6" s="22" t="s">
        <v>318</v>
      </c>
      <c r="F6" s="22" t="s">
        <v>319</v>
      </c>
      <c r="G6" s="22" t="s">
        <v>33</v>
      </c>
      <c r="H6" s="22" t="s">
        <v>36</v>
      </c>
      <c r="I6" s="22" t="s">
        <v>321</v>
      </c>
      <c r="J6" s="22" t="s">
        <v>322</v>
      </c>
      <c r="K6" s="22" t="s">
        <v>39</v>
      </c>
      <c r="L6" s="22" t="s">
        <v>323</v>
      </c>
      <c r="M6" s="22" t="s">
        <v>64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35</v>
      </c>
      <c r="I7" s="22"/>
      <c r="J7" s="22"/>
      <c r="K7" s="22"/>
      <c r="L7" s="22" t="s">
        <v>35</v>
      </c>
      <c r="M7" s="22" t="s">
        <v>42</v>
      </c>
      <c r="N7" s="22" t="s">
        <v>43</v>
      </c>
      <c r="O7" s="63" t="s">
        <v>44</v>
      </c>
      <c r="P7" s="63" t="s">
        <v>45</v>
      </c>
      <c r="Q7" s="63" t="s">
        <v>46</v>
      </c>
    </row>
    <row r="8" ht="20.25" customHeight="1" spans="1:17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</row>
    <row r="9" ht="20.25" customHeight="1" spans="1:17">
      <c r="A9" s="58" t="s">
        <v>218</v>
      </c>
      <c r="B9" s="23"/>
      <c r="C9" s="23"/>
      <c r="D9" s="59"/>
      <c r="E9" s="59"/>
      <c r="F9" s="59">
        <v>11900</v>
      </c>
      <c r="G9" s="59">
        <v>11900</v>
      </c>
      <c r="H9" s="59">
        <v>11900</v>
      </c>
      <c r="I9" s="59"/>
      <c r="J9" s="55"/>
      <c r="K9" s="55"/>
      <c r="L9" s="59"/>
      <c r="M9" s="59"/>
      <c r="N9" s="59"/>
      <c r="O9" s="59"/>
      <c r="P9" s="59"/>
      <c r="Q9" s="59"/>
    </row>
    <row r="10" ht="20.25" customHeight="1" spans="1:17">
      <c r="A10" s="23"/>
      <c r="B10" s="23" t="s">
        <v>324</v>
      </c>
      <c r="C10" s="23" t="str">
        <f t="shared" ref="C10:C11" si="0">"A02010105"&amp;"  "&amp;"台式计算机"</f>
        <v>A02010105  台式计算机</v>
      </c>
      <c r="D10" s="60" t="s">
        <v>267</v>
      </c>
      <c r="E10" s="24">
        <v>3</v>
      </c>
      <c r="F10" s="59">
        <v>6900</v>
      </c>
      <c r="G10" s="59">
        <v>6900</v>
      </c>
      <c r="H10" s="55">
        <v>6900</v>
      </c>
      <c r="I10" s="55"/>
      <c r="J10" s="55"/>
      <c r="K10" s="55"/>
      <c r="L10" s="59"/>
      <c r="M10" s="59"/>
      <c r="N10" s="59"/>
      <c r="O10" s="59"/>
      <c r="P10" s="59"/>
      <c r="Q10" s="59"/>
    </row>
    <row r="11" ht="20.25" customHeight="1" spans="1:17">
      <c r="A11" s="23"/>
      <c r="B11" s="23" t="s">
        <v>325</v>
      </c>
      <c r="C11" s="23" t="str">
        <f t="shared" si="0"/>
        <v>A02010105  台式计算机</v>
      </c>
      <c r="D11" s="60" t="s">
        <v>267</v>
      </c>
      <c r="E11" s="24">
        <v>1</v>
      </c>
      <c r="F11" s="59">
        <v>5000</v>
      </c>
      <c r="G11" s="59">
        <v>5000</v>
      </c>
      <c r="H11" s="55">
        <v>5000</v>
      </c>
      <c r="I11" s="55"/>
      <c r="J11" s="55"/>
      <c r="K11" s="55"/>
      <c r="L11" s="59"/>
      <c r="M11" s="59"/>
      <c r="N11" s="59"/>
      <c r="O11" s="59"/>
      <c r="P11" s="59"/>
      <c r="Q11" s="59"/>
    </row>
    <row r="12" ht="20.25" customHeight="1" spans="1:17">
      <c r="A12" s="58" t="s">
        <v>223</v>
      </c>
      <c r="B12" s="23"/>
      <c r="C12" s="23"/>
      <c r="D12" s="23"/>
      <c r="E12" s="23"/>
      <c r="F12" s="59">
        <v>3600</v>
      </c>
      <c r="G12" s="59">
        <v>3600</v>
      </c>
      <c r="H12" s="59">
        <v>3600</v>
      </c>
      <c r="I12" s="59"/>
      <c r="J12" s="55"/>
      <c r="K12" s="55"/>
      <c r="L12" s="59"/>
      <c r="M12" s="59"/>
      <c r="N12" s="59"/>
      <c r="O12" s="59"/>
      <c r="P12" s="59"/>
      <c r="Q12" s="59"/>
    </row>
    <row r="13" ht="20.25" customHeight="1" spans="1:17">
      <c r="A13" s="23"/>
      <c r="B13" s="23" t="s">
        <v>326</v>
      </c>
      <c r="C13" s="23" t="str">
        <f>"A05040101"&amp;"  "&amp;"复印纸"</f>
        <v>A05040101  复印纸</v>
      </c>
      <c r="D13" s="60" t="s">
        <v>267</v>
      </c>
      <c r="E13" s="24">
        <v>10</v>
      </c>
      <c r="F13" s="59">
        <v>1800</v>
      </c>
      <c r="G13" s="59">
        <v>1800</v>
      </c>
      <c r="H13" s="55">
        <v>1800</v>
      </c>
      <c r="I13" s="55"/>
      <c r="J13" s="55"/>
      <c r="K13" s="55"/>
      <c r="L13" s="59"/>
      <c r="M13" s="59"/>
      <c r="N13" s="59"/>
      <c r="O13" s="59"/>
      <c r="P13" s="59"/>
      <c r="Q13" s="59"/>
    </row>
    <row r="14" ht="20.25" customHeight="1" spans="1:17">
      <c r="A14" s="23"/>
      <c r="B14" s="23" t="s">
        <v>327</v>
      </c>
      <c r="C14" s="23" t="str">
        <f>"A05040299"&amp;"  "&amp;"其他硒鼓、粉盒"</f>
        <v>A05040299  其他硒鼓、粉盒</v>
      </c>
      <c r="D14" s="60" t="s">
        <v>267</v>
      </c>
      <c r="E14" s="24">
        <v>2</v>
      </c>
      <c r="F14" s="59">
        <v>1800</v>
      </c>
      <c r="G14" s="59">
        <v>1800</v>
      </c>
      <c r="H14" s="55">
        <v>1800</v>
      </c>
      <c r="I14" s="55"/>
      <c r="J14" s="55"/>
      <c r="K14" s="55"/>
      <c r="L14" s="59"/>
      <c r="M14" s="59"/>
      <c r="N14" s="59"/>
      <c r="O14" s="59"/>
      <c r="P14" s="59"/>
      <c r="Q14" s="59"/>
    </row>
    <row r="15" ht="20.25" customHeight="1" spans="1:17">
      <c r="A15" s="58" t="s">
        <v>179</v>
      </c>
      <c r="B15" s="23"/>
      <c r="C15" s="23"/>
      <c r="D15" s="23"/>
      <c r="E15" s="23"/>
      <c r="F15" s="59">
        <v>18000</v>
      </c>
      <c r="G15" s="59">
        <v>18000</v>
      </c>
      <c r="H15" s="59">
        <v>18000</v>
      </c>
      <c r="I15" s="59"/>
      <c r="J15" s="55"/>
      <c r="K15" s="55"/>
      <c r="L15" s="59"/>
      <c r="M15" s="59"/>
      <c r="N15" s="59"/>
      <c r="O15" s="59"/>
      <c r="P15" s="59"/>
      <c r="Q15" s="59"/>
    </row>
    <row r="16" ht="20.25" customHeight="1" spans="1:17">
      <c r="A16" s="23"/>
      <c r="B16" s="23" t="s">
        <v>328</v>
      </c>
      <c r="C16" s="23" t="str">
        <f>"A07070101"&amp;"  "&amp;"汽油"</f>
        <v>A07070101  汽油</v>
      </c>
      <c r="D16" s="60" t="s">
        <v>267</v>
      </c>
      <c r="E16" s="24">
        <v>1</v>
      </c>
      <c r="F16" s="59">
        <v>9000</v>
      </c>
      <c r="G16" s="59">
        <v>9000</v>
      </c>
      <c r="H16" s="55">
        <v>9000</v>
      </c>
      <c r="I16" s="55"/>
      <c r="J16" s="55"/>
      <c r="K16" s="55"/>
      <c r="L16" s="59"/>
      <c r="M16" s="59"/>
      <c r="N16" s="59"/>
      <c r="O16" s="59"/>
      <c r="P16" s="59"/>
      <c r="Q16" s="59"/>
    </row>
    <row r="17" ht="20.25" customHeight="1" spans="1:17">
      <c r="A17" s="23"/>
      <c r="B17" s="23" t="s">
        <v>329</v>
      </c>
      <c r="C17" s="23" t="str">
        <f>"C1804010201"&amp;"  "&amp;"机动车保险服务"</f>
        <v>C1804010201  机动车保险服务</v>
      </c>
      <c r="D17" s="60" t="s">
        <v>267</v>
      </c>
      <c r="E17" s="24">
        <v>1</v>
      </c>
      <c r="F17" s="59">
        <v>4000</v>
      </c>
      <c r="G17" s="59">
        <v>4000</v>
      </c>
      <c r="H17" s="55">
        <v>4000</v>
      </c>
      <c r="I17" s="55"/>
      <c r="J17" s="55"/>
      <c r="K17" s="55"/>
      <c r="L17" s="59"/>
      <c r="M17" s="59"/>
      <c r="N17" s="59"/>
      <c r="O17" s="59"/>
      <c r="P17" s="59"/>
      <c r="Q17" s="59"/>
    </row>
    <row r="18" ht="20.25" customHeight="1" spans="1:17">
      <c r="A18" s="23"/>
      <c r="B18" s="23" t="s">
        <v>330</v>
      </c>
      <c r="C18" s="23" t="str">
        <f>"C23120301"&amp;"  "&amp;"车辆维修和保养服务"</f>
        <v>C23120301  车辆维修和保养服务</v>
      </c>
      <c r="D18" s="60" t="s">
        <v>267</v>
      </c>
      <c r="E18" s="24">
        <v>1</v>
      </c>
      <c r="F18" s="59">
        <v>5000</v>
      </c>
      <c r="G18" s="59">
        <v>5000</v>
      </c>
      <c r="H18" s="55">
        <v>5000</v>
      </c>
      <c r="I18" s="55"/>
      <c r="J18" s="55"/>
      <c r="K18" s="55"/>
      <c r="L18" s="59"/>
      <c r="M18" s="59"/>
      <c r="N18" s="59"/>
      <c r="O18" s="59"/>
      <c r="P18" s="59"/>
      <c r="Q18" s="59"/>
    </row>
    <row r="19" ht="20.25" customHeight="1" spans="1:17">
      <c r="A19" s="24" t="s">
        <v>33</v>
      </c>
      <c r="B19" s="24"/>
      <c r="C19" s="24"/>
      <c r="D19" s="60"/>
      <c r="E19" s="60"/>
      <c r="F19" s="61">
        <v>33500</v>
      </c>
      <c r="G19" s="61">
        <v>33500</v>
      </c>
      <c r="H19" s="61">
        <v>33500</v>
      </c>
      <c r="I19" s="59"/>
      <c r="J19" s="59"/>
      <c r="K19" s="59"/>
      <c r="L19" s="59"/>
      <c r="M19" s="59"/>
      <c r="N19" s="59"/>
      <c r="O19" s="59"/>
      <c r="P19" s="59"/>
      <c r="Q19" s="59"/>
    </row>
  </sheetData>
  <mergeCells count="17">
    <mergeCell ref="A2:M2"/>
    <mergeCell ref="A3:Q3"/>
    <mergeCell ref="A4:M4"/>
    <mergeCell ref="G5:Q5"/>
    <mergeCell ref="L6:Q6"/>
    <mergeCell ref="A19:E1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331</v>
      </c>
    </row>
    <row r="3" ht="45" customHeight="1" spans="1:14">
      <c r="A3" s="52" t="s">
        <v>332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ht="20.25" customHeight="1" spans="1:14">
      <c r="A4" s="19" t="str">
        <f>"单位名称："&amp;"新平彝族傣族自治县工商业联合会"</f>
        <v>单位名称：新平彝族傣族自治县工商业联合会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30</v>
      </c>
    </row>
    <row r="5" ht="27.15" customHeight="1" spans="1:14">
      <c r="A5" s="53" t="s">
        <v>314</v>
      </c>
      <c r="B5" s="53" t="s">
        <v>333</v>
      </c>
      <c r="C5" s="53" t="s">
        <v>334</v>
      </c>
      <c r="D5" s="53" t="s">
        <v>145</v>
      </c>
      <c r="E5" s="53"/>
      <c r="F5" s="53"/>
      <c r="G5" s="53"/>
      <c r="H5" s="53"/>
      <c r="I5" s="53"/>
      <c r="J5" s="53"/>
      <c r="K5" s="53"/>
      <c r="L5" s="53"/>
      <c r="M5" s="53"/>
      <c r="N5" s="53"/>
    </row>
    <row r="6" ht="23.4" customHeight="1" spans="1:14">
      <c r="A6" s="53" t="s">
        <v>320</v>
      </c>
      <c r="B6" s="53"/>
      <c r="C6" s="53" t="s">
        <v>335</v>
      </c>
      <c r="D6" s="53" t="s">
        <v>33</v>
      </c>
      <c r="E6" s="53" t="s">
        <v>36</v>
      </c>
      <c r="F6" s="53" t="s">
        <v>321</v>
      </c>
      <c r="G6" s="53" t="s">
        <v>322</v>
      </c>
      <c r="H6" s="53" t="s">
        <v>39</v>
      </c>
      <c r="I6" s="53" t="s">
        <v>323</v>
      </c>
      <c r="J6" s="53"/>
      <c r="K6" s="53"/>
      <c r="L6" s="53"/>
      <c r="M6" s="53"/>
      <c r="N6" s="53"/>
    </row>
    <row r="7" ht="28.65" customHeight="1" spans="1:14">
      <c r="A7" s="53"/>
      <c r="B7" s="53"/>
      <c r="C7" s="53"/>
      <c r="D7" s="53"/>
      <c r="E7" s="53" t="s">
        <v>35</v>
      </c>
      <c r="F7" s="53"/>
      <c r="G7" s="53"/>
      <c r="H7" s="53"/>
      <c r="I7" s="53" t="s">
        <v>35</v>
      </c>
      <c r="J7" s="53" t="s">
        <v>42</v>
      </c>
      <c r="K7" s="53" t="s">
        <v>43</v>
      </c>
      <c r="L7" s="56" t="s">
        <v>44</v>
      </c>
      <c r="M7" s="56" t="s">
        <v>45</v>
      </c>
      <c r="N7" s="56" t="s">
        <v>46</v>
      </c>
    </row>
    <row r="8" ht="20.25" customHeight="1" spans="1:1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</row>
    <row r="9" ht="20.25" customHeight="1" spans="1:14">
      <c r="A9" s="23"/>
      <c r="B9" s="23"/>
      <c r="C9" s="23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ht="20.25" customHeight="1" spans="1:14">
      <c r="A10" s="23"/>
      <c r="B10" s="23"/>
      <c r="C10" s="23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ht="20.25" customHeight="1" spans="1:14">
      <c r="A11" s="24" t="s">
        <v>33</v>
      </c>
      <c r="B11" s="24"/>
      <c r="C11" s="2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3" ht="23" customHeight="1" spans="1:1">
      <c r="A13" t="s">
        <v>310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115" zoomScaleNormal="115" workbookViewId="0">
      <pane ySplit="1" topLeftCell="A2" activePane="bottomLeft" state="frozen"/>
      <selection/>
      <selection pane="bottomLeft" activeCell="C12" sqref="C12"/>
    </sheetView>
  </sheetViews>
  <sheetFormatPr defaultColWidth="9.10833333333333" defaultRowHeight="14.25" customHeight="1"/>
  <cols>
    <col min="1" max="1" width="42" style="28" customWidth="1"/>
    <col min="2" max="8" width="17.2166666666667" style="28" customWidth="1"/>
    <col min="9" max="16" width="17" style="28" customWidth="1"/>
    <col min="17" max="16384" width="9.10833333333333" style="28"/>
  </cols>
  <sheetData>
    <row r="1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ht="13.6" customHeight="1" spans="4:16">
      <c r="D2" s="30"/>
      <c r="P2" s="48" t="s">
        <v>336</v>
      </c>
    </row>
    <row r="3" ht="27.85" customHeight="1" spans="1:16">
      <c r="A3" s="31" t="s">
        <v>337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ht="18" customHeight="1" spans="1:16">
      <c r="A4" s="33" t="s">
        <v>338</v>
      </c>
      <c r="B4" s="34"/>
      <c r="C4" s="34"/>
      <c r="D4" s="35"/>
      <c r="P4" s="49" t="s">
        <v>30</v>
      </c>
    </row>
    <row r="5" ht="19.5" customHeight="1" spans="1:16">
      <c r="A5" s="36" t="s">
        <v>339</v>
      </c>
      <c r="B5" s="37" t="s">
        <v>145</v>
      </c>
      <c r="C5" s="38"/>
      <c r="D5" s="38"/>
      <c r="E5" s="39" t="s">
        <v>340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ht="40.6" customHeight="1" spans="1:16">
      <c r="A6" s="40"/>
      <c r="B6" s="41" t="s">
        <v>33</v>
      </c>
      <c r="C6" s="42" t="s">
        <v>36</v>
      </c>
      <c r="D6" s="43" t="s">
        <v>321</v>
      </c>
      <c r="E6" s="44" t="s">
        <v>341</v>
      </c>
      <c r="F6" s="44" t="s">
        <v>342</v>
      </c>
      <c r="G6" s="44" t="s">
        <v>343</v>
      </c>
      <c r="H6" s="44" t="s">
        <v>344</v>
      </c>
      <c r="I6" s="44" t="s">
        <v>345</v>
      </c>
      <c r="J6" s="44" t="s">
        <v>346</v>
      </c>
      <c r="K6" s="44" t="s">
        <v>347</v>
      </c>
      <c r="L6" s="44" t="s">
        <v>348</v>
      </c>
      <c r="M6" s="44" t="s">
        <v>349</v>
      </c>
      <c r="N6" s="44" t="s">
        <v>350</v>
      </c>
      <c r="O6" s="44" t="s">
        <v>351</v>
      </c>
      <c r="P6" s="44" t="s">
        <v>352</v>
      </c>
    </row>
    <row r="7" ht="19.5" customHeight="1" spans="1:16">
      <c r="A7" s="45">
        <v>1</v>
      </c>
      <c r="B7" s="45">
        <v>2</v>
      </c>
      <c r="C7" s="45">
        <v>3</v>
      </c>
      <c r="D7" s="37">
        <v>4</v>
      </c>
      <c r="E7" s="45">
        <v>5</v>
      </c>
      <c r="F7" s="37">
        <v>6</v>
      </c>
      <c r="G7" s="45">
        <v>7</v>
      </c>
      <c r="H7" s="37">
        <v>8</v>
      </c>
      <c r="I7" s="45">
        <v>9</v>
      </c>
      <c r="J7" s="37">
        <v>10</v>
      </c>
      <c r="K7" s="45">
        <v>11</v>
      </c>
      <c r="L7" s="37">
        <v>12</v>
      </c>
      <c r="M7" s="45">
        <v>13</v>
      </c>
      <c r="N7" s="37">
        <v>14</v>
      </c>
      <c r="O7" s="45">
        <v>15</v>
      </c>
      <c r="P7" s="50">
        <v>16</v>
      </c>
    </row>
    <row r="8" ht="28.5" customHeight="1" spans="1:16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ht="29.95" customHeight="1" spans="1:16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ht="33" customHeight="1" spans="1:1">
      <c r="A10" t="s">
        <v>310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353</v>
      </c>
    </row>
    <row r="3" ht="52.05" customHeight="1" spans="1:10">
      <c r="A3" s="25" t="s">
        <v>354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"单位名称："&amp;"新平彝族傣族自治县工商业联合会"</f>
        <v>单位名称：新平彝族傣族自治县工商业联合会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235</v>
      </c>
      <c r="B5" s="22" t="s">
        <v>236</v>
      </c>
      <c r="C5" s="22" t="s">
        <v>237</v>
      </c>
      <c r="D5" s="22" t="s">
        <v>238</v>
      </c>
      <c r="E5" s="22" t="s">
        <v>239</v>
      </c>
      <c r="F5" s="22" t="s">
        <v>240</v>
      </c>
      <c r="G5" s="22" t="s">
        <v>241</v>
      </c>
      <c r="H5" s="22" t="s">
        <v>242</v>
      </c>
      <c r="I5" s="22" t="s">
        <v>243</v>
      </c>
      <c r="J5" s="22" t="s">
        <v>244</v>
      </c>
    </row>
    <row r="6" ht="18.75" customHeight="1" spans="1:10">
      <c r="A6" s="22" t="s">
        <v>47</v>
      </c>
      <c r="B6" s="22" t="s">
        <v>48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72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310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355</v>
      </c>
    </row>
    <row r="3" ht="41.4" customHeight="1" spans="1:8">
      <c r="A3" s="21" t="s">
        <v>356</v>
      </c>
      <c r="B3" s="21"/>
      <c r="C3" s="21"/>
      <c r="D3" s="21"/>
      <c r="E3" s="21"/>
      <c r="F3" s="21"/>
      <c r="G3" s="21"/>
      <c r="H3" s="21"/>
    </row>
    <row r="4" ht="25" customHeight="1" spans="1:8">
      <c r="A4" s="19" t="str">
        <f>"单位名称："&amp;"新平彝族傣族自治县工商业联合会"</f>
        <v>单位名称：新平彝族傣族自治县工商业联合会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138</v>
      </c>
      <c r="B5" s="22" t="s">
        <v>357</v>
      </c>
      <c r="C5" s="22" t="s">
        <v>358</v>
      </c>
      <c r="D5" s="22" t="s">
        <v>359</v>
      </c>
      <c r="E5" s="22" t="s">
        <v>317</v>
      </c>
      <c r="F5" s="22" t="s">
        <v>360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318</v>
      </c>
      <c r="G6" s="22" t="s">
        <v>361</v>
      </c>
      <c r="H6" s="22" t="s">
        <v>362</v>
      </c>
    </row>
    <row r="7" ht="27" customHeight="1" spans="1:8">
      <c r="A7" s="22" t="s">
        <v>47</v>
      </c>
      <c r="B7" s="22" t="s">
        <v>48</v>
      </c>
      <c r="C7" s="22" t="s">
        <v>49</v>
      </c>
      <c r="D7" s="22" t="s">
        <v>50</v>
      </c>
      <c r="E7" s="22" t="s">
        <v>51</v>
      </c>
      <c r="F7" s="22" t="s">
        <v>52</v>
      </c>
      <c r="G7" s="22" t="s">
        <v>53</v>
      </c>
      <c r="H7" s="22" t="s">
        <v>54</v>
      </c>
    </row>
    <row r="8" ht="27" customHeight="1" spans="1:8">
      <c r="A8" s="23"/>
      <c r="B8" s="23"/>
      <c r="C8" s="23"/>
      <c r="D8" s="23"/>
      <c r="E8" s="24"/>
      <c r="F8" s="24"/>
      <c r="G8" s="17"/>
      <c r="H8" s="17"/>
    </row>
    <row r="11" customHeight="1" spans="1:1">
      <c r="A11" t="s">
        <v>310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tabSelected="1" workbookViewId="0">
      <pane ySplit="1" topLeftCell="A2" activePane="bottomLeft" state="frozen"/>
      <selection/>
      <selection pane="bottomLeft" activeCell="E30" sqref="E30"/>
    </sheetView>
  </sheetViews>
  <sheetFormatPr defaultColWidth="8.85" defaultRowHeight="15" customHeight="1"/>
  <cols>
    <col min="1" max="1" width="21.425" customWidth="1"/>
    <col min="2" max="3" width="35.7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363</v>
      </c>
    </row>
    <row r="3" ht="45" customHeight="1" spans="1:11">
      <c r="A3" s="4" t="s">
        <v>364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"单位名称："&amp;"新平彝族傣族自治县工商业联合会"</f>
        <v>单位名称：新平彝族傣族自治县工商业联合会</v>
      </c>
      <c r="B4" s="5"/>
      <c r="C4" s="5"/>
      <c r="D4" s="5"/>
      <c r="E4" s="5"/>
      <c r="F4" s="5"/>
      <c r="G4" s="5"/>
      <c r="H4" s="6"/>
      <c r="I4" s="6"/>
      <c r="J4" s="6"/>
      <c r="K4" s="6" t="s">
        <v>30</v>
      </c>
    </row>
    <row r="5" ht="18.75" customHeight="1" spans="1:11">
      <c r="A5" s="13" t="s">
        <v>213</v>
      </c>
      <c r="B5" s="13" t="s">
        <v>140</v>
      </c>
      <c r="C5" s="13" t="s">
        <v>214</v>
      </c>
      <c r="D5" s="13" t="s">
        <v>141</v>
      </c>
      <c r="E5" s="13" t="s">
        <v>142</v>
      </c>
      <c r="F5" s="13" t="s">
        <v>215</v>
      </c>
      <c r="G5" s="13" t="s">
        <v>144</v>
      </c>
      <c r="H5" s="13" t="s">
        <v>33</v>
      </c>
      <c r="I5" s="13" t="s">
        <v>365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36</v>
      </c>
      <c r="J6" s="13" t="s">
        <v>37</v>
      </c>
      <c r="K6" s="13" t="s">
        <v>38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47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33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t="s">
        <v>310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F14" sqref="F14"/>
    </sheetView>
  </sheetViews>
  <sheetFormatPr defaultColWidth="8.85" defaultRowHeight="15" customHeight="1" outlineLevelCol="6"/>
  <cols>
    <col min="1" max="1" width="35.7" customWidth="1"/>
    <col min="2" max="2" width="21.425" customWidth="1"/>
    <col min="3" max="3" width="35.7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366</v>
      </c>
    </row>
    <row r="3" ht="45" customHeight="1" spans="1:7">
      <c r="A3" s="4" t="s">
        <v>367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"单位名称："&amp;"新平彝族傣族自治县工商业联合会"</f>
        <v>单位名称：新平彝族傣族自治县工商业联合会</v>
      </c>
      <c r="B4" s="5"/>
      <c r="C4" s="5"/>
      <c r="D4" s="5"/>
      <c r="E4" s="6"/>
      <c r="F4" s="6"/>
      <c r="G4" s="6" t="s">
        <v>30</v>
      </c>
    </row>
    <row r="5" ht="18.75" customHeight="1" spans="1:7">
      <c r="A5" s="7" t="s">
        <v>214</v>
      </c>
      <c r="B5" s="7" t="s">
        <v>213</v>
      </c>
      <c r="C5" s="7" t="s">
        <v>140</v>
      </c>
      <c r="D5" s="7" t="s">
        <v>368</v>
      </c>
      <c r="E5" s="7" t="s">
        <v>36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47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57</v>
      </c>
      <c r="B9" s="9" t="s">
        <v>219</v>
      </c>
      <c r="C9" s="10" t="s">
        <v>218</v>
      </c>
      <c r="D9" s="9" t="s">
        <v>369</v>
      </c>
      <c r="E9" s="11">
        <v>11900</v>
      </c>
      <c r="F9" s="11"/>
      <c r="G9" s="11"/>
    </row>
    <row r="10" ht="20.25" customHeight="1" spans="1:7">
      <c r="A10" s="9" t="s">
        <v>57</v>
      </c>
      <c r="B10" s="9" t="s">
        <v>224</v>
      </c>
      <c r="C10" s="10" t="s">
        <v>223</v>
      </c>
      <c r="D10" s="9" t="s">
        <v>369</v>
      </c>
      <c r="E10" s="11">
        <v>100000</v>
      </c>
      <c r="F10" s="11">
        <v>100000</v>
      </c>
      <c r="G10" s="11">
        <v>100000</v>
      </c>
    </row>
    <row r="11" ht="20.25" customHeight="1" spans="1:7">
      <c r="A11" s="12" t="s">
        <v>33</v>
      </c>
      <c r="B11" s="12"/>
      <c r="C11" s="12"/>
      <c r="D11" s="12"/>
      <c r="E11" s="11">
        <v>111900</v>
      </c>
      <c r="F11" s="11">
        <v>111901</v>
      </c>
      <c r="G11" s="11">
        <v>111902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部门收入预算表01-3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 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麦田</cp:lastModifiedBy>
  <dcterms:created xsi:type="dcterms:W3CDTF">2025-02-20T03:29:00Z</dcterms:created>
  <dcterms:modified xsi:type="dcterms:W3CDTF">2025-02-21T07:12:46Z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9416CDC386C245669C12F7E706E6E7CA_13</vt:lpwstr>
  </property>
  <property fmtid="{D5CDD505-2E9C-101B-9397-08002B2CF9AE}" pid="3" name="KSOProductBuildVer">
    <vt:lpwstr>2052-12.1.0.19302</vt:lpwstr>
  </property>
</Properties>
</file>