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<sst xmlns="http://schemas.openxmlformats.org/spreadsheetml/2006/main" count="1580" uniqueCount="494">
  <si>
    <t>预算01-1表</t>
  </si>
  <si>
    <t>2025年财务收支预算总表</t>
  </si>
  <si>
    <t>单位名称：中共新平彝族傣族自治县委员会政法委员会</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</si>
  <si>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</si>
  <si>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</si>
  <si>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</si>
  <si>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</si>
  <si>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</si>
  <si>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</si>
  <si>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</si>
  <si>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</si>
  <si>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</si>
  <si>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</si>
  <si>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</si>
  <si>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</si>
  <si>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六、文化旅游体育与传媒支出</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</si>
  <si>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</si>
  <si>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</si>
  <si>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</si>
  <si>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</si>
  <si>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</si>
  <si>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</si>
  <si>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</si>
  <si>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</si>
  <si>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</si>
  <si>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</si>
  <si>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</si>
  <si>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</si>
  <si>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</si>
  <si>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</si>
  <si>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</si>
  <si>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</si>
  <si>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</si>
  <si>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</si>
  <si>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</si>
  <si>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</si>
  <si>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</si>
  <si>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</si>
  <si>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</si>
  <si>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</si>
  <si>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</si>
  <si>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</si>
  <si>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</si>
  <si>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</si>
  <si>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</si>
  <si>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</si>
  <si>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</si>
  <si>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302</t>
  </si>
  <si>
    <t>中共新平彝族傣族自治县委员会政法委员会</t>
  </si>
  <si>
    <t>302001</t>
  </si>
  <si>
    <t>预算01-3表</t>
  </si>
  <si>
    <t>2025年部门支出预算表</t>
  </si>
  <si>
    <t>单位：中共新平彝族傣族自治县委员会政法委员会</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</si>
  <si>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</si>
  <si>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</si>
  <si>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</si>
  <si>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</si>
  <si>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</si>
  <si>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</si>
  <si>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</si>
  <si>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</si>
  <si>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</si>
  <si>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</si>
  <si>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</si>
  <si>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</si>
  <si>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</si>
  <si>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</si>
  <si>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</si>
  <si>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</si>
  <si>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</si>
  <si>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</si>
  <si>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</si>
  <si>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</si>
  <si>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</si>
  <si>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201</t>
  </si>
  <si>
    <t>一般公共服务支出</t>
  </si>
  <si>
    <t>20136</t>
  </si>
  <si>
    <t>其他共产党事务支出</t>
  </si>
  <si>
    <t>2013601</t>
  </si>
  <si>
    <t>行政运行</t>
  </si>
  <si>
    <t>2013699</t>
  </si>
  <si>
    <t>204</t>
  </si>
  <si>
    <t>公共安全支出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</si>
  <si>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</si>
  <si>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</si>
  <si>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</si>
  <si>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</si>
  <si>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</si>
  <si>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</si>
  <si>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</si>
  <si>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</si>
  <si>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</si>
  <si>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</si>
  <si>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</si>
  <si>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</si>
  <si>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</si>
  <si>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</si>
  <si>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</si>
  <si>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207</t>
  </si>
  <si>
    <t>文化旅游体育与传媒支出</t>
  </si>
  <si>
    <t>20701</t>
  </si>
  <si>
    <t>文化和旅游</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</si>
  <si>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</si>
  <si>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</si>
  <si>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</si>
  <si>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</si>
  <si>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</si>
  <si>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</si>
  <si>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</si>
  <si>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</si>
  <si>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</si>
  <si>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</si>
  <si>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</si>
  <si>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</si>
  <si>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</si>
  <si>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</si>
  <si>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</si>
  <si>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</si>
  <si>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</si>
  <si>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</si>
  <si>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</si>
  <si>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</si>
  <si>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</si>
  <si>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</si>
  <si>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</si>
  <si>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</si>
  <si>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</si>
  <si>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</si>
  <si>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</si>
  <si>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</si>
  <si>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（六）文化旅游体育与传媒支出</t>
  </si>
  <si>
    <t>二、年终结转结余</t>
  </si>
  <si>
    <t>收 入 总 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</si>
  <si>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</si>
  <si>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</si>
  <si>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</si>
  <si>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</si>
  <si>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</si>
  <si>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</si>
  <si>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</si>
  <si>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</si>
  <si>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</si>
  <si>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</si>
  <si>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</si>
  <si>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</si>
  <si>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</si>
  <si>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</si>
  <si>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</si>
  <si>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</si>
  <si>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</si>
  <si>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</si>
  <si>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</si>
  <si>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</si>
  <si>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</si>
  <si>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</si>
  <si>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</si>
  <si>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</si>
  <si>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</si>
  <si>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</si>
  <si>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</si>
  <si>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</si>
  <si>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</si>
  <si>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</si>
  <si>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</si>
  <si>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</si>
  <si>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</si>
  <si>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530427210000000014840</t>
  </si>
  <si>
    <t>行政人员工资支出</t>
  </si>
  <si>
    <t>30101</t>
  </si>
  <si>
    <t>基本工资</t>
  </si>
  <si>
    <t>30102</t>
  </si>
  <si>
    <t>津贴补贴</t>
  </si>
  <si>
    <t>530427210000000014841</t>
  </si>
  <si>
    <t>事业人员工资支出</t>
  </si>
  <si>
    <t>30107</t>
  </si>
  <si>
    <t>绩效工资</t>
  </si>
  <si>
    <t>530427210000000014842</t>
  </si>
  <si>
    <t>社会保障缴费</t>
  </si>
  <si>
    <t>30110</t>
  </si>
  <si>
    <t>职工基本医疗保险缴费</t>
  </si>
  <si>
    <t>530427210000000014843</t>
  </si>
  <si>
    <t>30113</t>
  </si>
  <si>
    <t>530427210000000014847</t>
  </si>
  <si>
    <t>行政人员公务交通补贴</t>
  </si>
  <si>
    <t>30239</t>
  </si>
  <si>
    <t>其他交通费用</t>
  </si>
  <si>
    <t>530427210000000014848</t>
  </si>
  <si>
    <t>工会经费</t>
  </si>
  <si>
    <t>30228</t>
  </si>
  <si>
    <t>530427210000000014849</t>
  </si>
  <si>
    <t>一般公用经费</t>
  </si>
  <si>
    <t>30201</t>
  </si>
  <si>
    <t>办公费</t>
  </si>
  <si>
    <t>30207</t>
  </si>
  <si>
    <t>邮电费</t>
  </si>
  <si>
    <t>30211</t>
  </si>
  <si>
    <t>差旅费</t>
  </si>
  <si>
    <t>30229</t>
  </si>
  <si>
    <t>福利费</t>
  </si>
  <si>
    <t>30299</t>
  </si>
  <si>
    <t>其他商品和服务支出</t>
  </si>
  <si>
    <t>530427221100000419302</t>
  </si>
  <si>
    <t>30217</t>
  </si>
  <si>
    <t>530427231100001457797</t>
  </si>
  <si>
    <t>奖励性绩效工资(地方)</t>
  </si>
  <si>
    <t>530427231100001457798</t>
  </si>
  <si>
    <t>公务员基础绩效奖</t>
  </si>
  <si>
    <t>30103</t>
  </si>
  <si>
    <t>奖金</t>
  </si>
  <si>
    <t>530427231100001457802</t>
  </si>
  <si>
    <t>退休干部公用经费</t>
  </si>
  <si>
    <t>530427241100002263781</t>
  </si>
  <si>
    <t>部门临聘人员支出</t>
  </si>
  <si>
    <t>30199</t>
  </si>
  <si>
    <t>其他工资福利支出</t>
  </si>
  <si>
    <t>530427241100002265055</t>
  </si>
  <si>
    <t>社会保障经费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</si>
  <si>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</si>
  <si>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</si>
  <si>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</si>
  <si>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</si>
  <si>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</si>
  <si>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</si>
  <si>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</si>
  <si>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</si>
  <si>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</si>
  <si>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</si>
  <si>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经济科目编码</t>
  </si>
  <si>
    <t>本年拨款</t>
  </si>
  <si>
    <t>其中：本次下达</t>
  </si>
  <si>
    <t>2023—2025年计算机更新项目经费</t>
  </si>
  <si>
    <t>313 事业发展类</t>
  </si>
  <si>
    <t>530427241100003178075</t>
  </si>
  <si>
    <t>党建工作经费</t>
  </si>
  <si>
    <t>312 民生类</t>
  </si>
  <si>
    <t>530427210000000017504</t>
  </si>
  <si>
    <t>机关事业单位职工及军人抚恤补助经费</t>
  </si>
  <si>
    <t>530427231100001344470</t>
  </si>
  <si>
    <t>30305</t>
  </si>
  <si>
    <t>生活补助</t>
  </si>
  <si>
    <t>见义勇为募捐资金</t>
  </si>
  <si>
    <t>530427231100001922200</t>
  </si>
  <si>
    <t>扫黑除恶常态化工作经费</t>
  </si>
  <si>
    <t>530427221100000265039</t>
  </si>
  <si>
    <t>30202</t>
  </si>
  <si>
    <t>印刷费</t>
  </si>
  <si>
    <t>30215</t>
  </si>
  <si>
    <t>会议费</t>
  </si>
  <si>
    <t>30216</t>
  </si>
  <si>
    <t>培训费</t>
  </si>
  <si>
    <t>铁路护路工作经费</t>
  </si>
  <si>
    <t>311 专项业务类</t>
  </si>
  <si>
    <t>530427231100001754254</t>
  </si>
  <si>
    <t>30226</t>
  </si>
  <si>
    <t>劳务费</t>
  </si>
  <si>
    <t>新平长安网维护经费</t>
  </si>
  <si>
    <t>530427221100000265008</t>
  </si>
  <si>
    <t>30213</t>
  </si>
  <si>
    <t>维修（护）费</t>
  </si>
  <si>
    <t>新平县见义勇为慰问经费</t>
  </si>
  <si>
    <t>530427231100001463401</t>
  </si>
  <si>
    <t>30309</t>
  </si>
  <si>
    <t>奖励金</t>
  </si>
  <si>
    <t>综治维稳工作经费</t>
  </si>
  <si>
    <t>530427210000000014441</t>
  </si>
  <si>
    <t>30306</t>
  </si>
  <si>
    <t>救济费</t>
  </si>
  <si>
    <t>2024年常态化扫黑除恶斗争省级专项补助经费</t>
  </si>
  <si>
    <t xml:space="preserve"> 其他公共安全支出</t>
  </si>
  <si>
    <t>云南省财政厅关于安排防范化解政法综治维稳领域重大风险补助经费的通知</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</si>
  <si>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</si>
  <si>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</si>
  <si>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</si>
  <si>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</si>
  <si>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</si>
  <si>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</si>
  <si>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</si>
  <si>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</si>
  <si>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</si>
  <si>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</si>
  <si>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</si>
  <si>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</si>
  <si>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科学立法、严格执法、公正司法、全民守法”的总体要求，不断增强基层党组织和党员干部职工法律意识，及用法治思维和法治方式推进工作，促进依法行政能力；以法治建设为抓手，结合辖区实际和现状，不断丰富平安创建成果，提升创建水平和实效，努力实现“社会更加稳定，民族更加和睦，治安更加良好，群众更加安康”的目标。2025年，持续抓好370余名政法干警队伍建设，统筹三级综治中心力量，组织综治、维稳等各类政法工作培训会议800人次以上，工作会议800人次以上，出差补助700人次以上，有效提升综治中心、综治督导股、维稳指导股等建设，制作展出宣传画、展板等制作50个以上，制作宣传册4万册以上，实施司法救助案件3个以上，保障18公里过境铁路安全畅通。</t>
  </si>
  <si>
    <t>产出指标</t>
  </si>
  <si>
    <t>数量指标</t>
  </si>
  <si>
    <t>综治维稳人数</t>
  </si>
  <si>
    <t>&gt;=</t>
  </si>
  <si>
    <t>26</t>
  </si>
  <si>
    <t>万人次</t>
  </si>
  <si>
    <t>定量指标</t>
  </si>
  <si>
    <t>全县人口约26万人，做好全覆盖综治维稳宣传，社会稳定等工作。综治维稳覆盖人数大于等于26万人次为完成。</t>
  </si>
  <si>
    <t>综治维稳工作培训</t>
  </si>
  <si>
    <t>800</t>
  </si>
  <si>
    <t>人次</t>
  </si>
  <si>
    <t>每季度召开综治维稳业务培训1次，全年召开综治维稳业务培训4次，参加培训人员总数大于或等于800人次为完成。少于400人次为未完成。</t>
  </si>
  <si>
    <t>质量指标</t>
  </si>
  <si>
    <t>司法救助对象准确率</t>
  </si>
  <si>
    <t>90</t>
  </si>
  <si>
    <t>%</t>
  </si>
  <si>
    <t>落实案件救助3件，评审司法救助对象准确数÷总救助数3=司法救助对象准确率</t>
  </si>
  <si>
    <t>成本指标</t>
  </si>
  <si>
    <t>经济成本指标</t>
  </si>
  <si>
    <t>&lt;=</t>
  </si>
  <si>
    <t>300</t>
  </si>
  <si>
    <t>元/人·次</t>
  </si>
  <si>
    <t>反映开展各类会议的人均会议费、培训费标准。</t>
  </si>
  <si>
    <t>效益指标</t>
  </si>
  <si>
    <t>社会效益</t>
  </si>
  <si>
    <t>基层组织稳定情况</t>
  </si>
  <si>
    <t>=</t>
  </si>
  <si>
    <t>有效改善</t>
  </si>
  <si>
    <t>是/否</t>
  </si>
  <si>
    <t>定性指标</t>
  </si>
  <si>
    <t>基层综治维稳人员工作有效开展，社会大局稳定，实现“三下降，一扭转”工作目标</t>
  </si>
  <si>
    <t>满意度指标</t>
  </si>
  <si>
    <t>服务对象满意度</t>
  </si>
  <si>
    <t>群众满意度</t>
  </si>
  <si>
    <t>群众安全感满意度调查，满意数÷参加调查总人数=满意度，满意度≥90为完成。</t>
  </si>
  <si>
    <t>切实增强“四个意识”、坚定“四个自信”、做到“两个维护”，坚持政治引领，强化政治建设，把党对政法宣传舆论工作的绝对领导落细落实，把党的声音传播得更响更广，把政法宣传舆论工作队伍做精做强，确保始终保持正确政治方向。积极与玉溪日报社共同构建玉溪长安网新平频道，充分宣传和展示平安建设、综合治理、反邪教、扫黑除恶等工作情况，有效反映政法有关工作成果，群众安全满意度情况，让群众及时了解社会安全稳定情况。抓住融媒体发展机遇，守正创新、融合发展，讲好与群众工作生活密切相关的政法故事，预计发布信息100篇以上，确保稿件100%高效合格，充分调动群众参与度，有效提高群众安全感、幸福感。</t>
  </si>
  <si>
    <t>发布信息数量</t>
  </si>
  <si>
    <t>100</t>
  </si>
  <si>
    <t>条</t>
  </si>
  <si>
    <t>反映新平县政法委在长安网信息系统发布信息每年不少于100条，100条及以上为完成，少于100条则为未完成。</t>
  </si>
  <si>
    <t>稿件合格率</t>
  </si>
  <si>
    <t>反映稿件审核通过发布情况。稿件合格率=审核通过发布数÷送审稿件总数。</t>
  </si>
  <si>
    <t>稿件发布完成率</t>
  </si>
  <si>
    <t>反映信息系统相关数据发布不少于100条为完成。稿件发布完成率=稿件发布总数÷100</t>
  </si>
  <si>
    <t>时效指标</t>
  </si>
  <si>
    <t>信息发布及时率</t>
  </si>
  <si>
    <t>&lt;</t>
  </si>
  <si>
    <t>天</t>
  </si>
  <si>
    <t>反映信息发布的实效性，信息在规定时限内发布为发布及时，大于或等于7天该条信息为发布不及时，用按规定发布总数÷总发布数=信息发布及时率。</t>
  </si>
  <si>
    <t>法治宣传影响力提升情况</t>
  </si>
  <si>
    <t>反映信息系统建设/运维对宣传法治信息的效果，信息的浏览量。</t>
  </si>
  <si>
    <t>社会公众满意度</t>
  </si>
  <si>
    <t>反映使用对象对信息系统使用的满意度。社会公众满意总数÷调查总人数=社会公众满意度</t>
  </si>
  <si>
    <t>根据新平县机关事业单位死亡人员遗属生活困难补助调标审批表（2023年7月）政策文件相关精神，保障新平县委政法委机关事业单位人员死亡遗属补助3人。</t>
  </si>
  <si>
    <t>遗属补助人数</t>
  </si>
  <si>
    <t>人</t>
  </si>
  <si>
    <t>反映遗属补助应保障人数3人。</t>
  </si>
  <si>
    <t>遗属生活保障率</t>
  </si>
  <si>
    <t>80</t>
  </si>
  <si>
    <t>反映人员生活保障情况，按时发放相关补助。遗属生活保障人数÷3=遗属生活保障率</t>
  </si>
  <si>
    <t>遗属补助发放率</t>
  </si>
  <si>
    <t>反映遗属人员生活补助实际发放情况。发放人数÷应发放人数3=遗属补助发放率</t>
  </si>
  <si>
    <t>人员生活保障情况</t>
  </si>
  <si>
    <t>得到有效保障</t>
  </si>
  <si>
    <t>反映补助按标准按时发放，有效保障遗属生活人数÷应保障人数3=100%为是。</t>
  </si>
  <si>
    <t>人员满意度</t>
  </si>
  <si>
    <t>反映部门（单位）人员遗属对遗属补助保障的满意程度。调查满意人员÷3=人员满意度</t>
  </si>
  <si>
    <t>更新计算机35台，其中非涉密25台，涉密10台。</t>
  </si>
  <si>
    <t>涉密电脑数量</t>
  </si>
  <si>
    <t>台</t>
  </si>
  <si>
    <t>反应涉密电脑购置数。</t>
  </si>
  <si>
    <t>非涉密电脑数量</t>
  </si>
  <si>
    <t>25</t>
  </si>
  <si>
    <t>购置非涉密电脑数</t>
  </si>
  <si>
    <t>0.5</t>
  </si>
  <si>
    <t>元</t>
  </si>
  <si>
    <t>涉密电脑预算不超过0.5万元/台；非涉密电脑预算不超过0.23万元/台。</t>
  </si>
  <si>
    <t>委机关工作运行情况</t>
  </si>
  <si>
    <t>反映补助促进正常工作运行保障情况</t>
  </si>
  <si>
    <t>职工满意度</t>
  </si>
  <si>
    <t>反映受益人员的满意度。</t>
  </si>
  <si>
    <t>根据《中国共产党章程》和《中国共产党党和国家机关基层组织工作条例》《中共新平县委办公室关于贯彻落实&lt;中共玉溪市委关于加强和改进全市机关党的建设的实施意见&gt;的通知》（新办通〔2020〕10号）认真开展“理论学习中心组”“三会一课”、主题党日活动等。2025年，深入学习贯彻习近平新时代中国特色社会主义思想，认真落实新时代党的建设总要求，坚持和加强党的全面领导，以党的政治建设为统领，牢固树立“四个意识”，深入推进机关党的政治建设、思想建设、组织建设、作风建设、纪律建设。计划实施订阅或购买党员教育报刊、资料、音像制品5期；召开“三会一课”等党支部活动4次发生的费用；保障离退休党支部书记工作等。实现党支部各项党的活动得以正常开展，支部活动、党员学习积极性进一步提高，基层党组织战斗堡垒作用和党员先锋模范作用得到充分发挥，为新平和谐发展提供强有力的组织保障。</t>
  </si>
  <si>
    <t>党支部个数</t>
  </si>
  <si>
    <t>个</t>
  </si>
  <si>
    <t>反映共有政法委机关支部和离退休支部2个支部</t>
  </si>
  <si>
    <t>委机关支部、离退休支部党员数</t>
  </si>
  <si>
    <t>17</t>
  </si>
  <si>
    <t>反映政法委机关支部和离退休支部2个支部共有党员17人。</t>
  </si>
  <si>
    <t>报刊杂志征订</t>
  </si>
  <si>
    <t>期</t>
  </si>
  <si>
    <t>征订报刊、杂志、书籍等不少于5期。</t>
  </si>
  <si>
    <t>党建活动完成率</t>
  </si>
  <si>
    <t>委机关支部、离退休支部组织党建活动不少于6次，实际开展数÷6=党建活动完成率</t>
  </si>
  <si>
    <t>先锋模范作用</t>
  </si>
  <si>
    <t>有效提高</t>
  </si>
  <si>
    <t>反映补助促进受助党支部、党员先锋模范作用发挥情况。</t>
  </si>
  <si>
    <t>受益党员满意度</t>
  </si>
  <si>
    <t>反映受益党员满意度，满意人数÷受益党员总数=受益党员满意度</t>
  </si>
  <si>
    <t>坚决贯彻落实中央决策部署和省委、市委工作要求，抓住关键点，打好组合拳，坚持决心不变、标准不降、力度不减、尺度不松，坚决打好扫黑除恶斗争持久战。要持续强化政治引领，持续强化依法严惩，持续强化“打伞破网”，持续强化源头治理，持续强化责任落实，持续强化宣传引导，持之以恒、坚定不移打击黑恶势力及其“保护伞”，努力建设更高水平的平安新平。组织工作会议、培训150人次以上，采购宣传册5000份以上，反有组织犯罪宣传工作经费20000元，强化线索核查管理，确保涉黑涉恶问题线索到期核查结案率90%以上。</t>
  </si>
  <si>
    <t>政策宣传次数</t>
  </si>
  <si>
    <t>次</t>
  </si>
  <si>
    <t>反映补助政策的宣传力度情况。即通过门户网站、报刊、通信、电视、户外广告等对补助政策进行宣传的次数。</t>
  </si>
  <si>
    <t>组织会议、培训</t>
  </si>
  <si>
    <t>150</t>
  </si>
  <si>
    <t>反映预算部门（单位）组织开展各类培训的人次。</t>
  </si>
  <si>
    <t>涉黑涉恶问题线索到期核查率</t>
  </si>
  <si>
    <t>严格按照线索核查管理规定，全市接收的涉黑涉恶问题线索到期核查率&gt;=95%</t>
  </si>
  <si>
    <t>基层社会稳定情况</t>
  </si>
  <si>
    <t>生活状态有改善</t>
  </si>
  <si>
    <t>反映补助促进受助对象生活状况改善的情况</t>
  </si>
  <si>
    <t>群众安全感满意度</t>
  </si>
  <si>
    <t>反映获补助受益对象的满意程度。</t>
  </si>
  <si>
    <t>积极组织开展本级30名见义勇为个人走访慰问活动，多形式关爱见义勇为人员，对在生活、工作上存在困难的，积极与有关部门沟通协调，进一步做好优抚工作，并组织广大见义勇为志愿者采取结对帮扶等形式，切实为见义勇为人员解决实际困难。</t>
  </si>
  <si>
    <t>见义勇为慰问对象</t>
  </si>
  <si>
    <t>30</t>
  </si>
  <si>
    <t>反映见义勇为慰问人数情况。</t>
  </si>
  <si>
    <t>2023年见义勇为慰问人数</t>
  </si>
  <si>
    <t>见义勇为慰问率</t>
  </si>
  <si>
    <t>反映见义勇为慰问人数比例</t>
  </si>
  <si>
    <t>见义勇为人员生活保障情况</t>
  </si>
  <si>
    <t>反映人员生活保障情况。</t>
  </si>
  <si>
    <t>见义勇为对象满意率</t>
  </si>
  <si>
    <t>反映部门（单位）人员对遗属补助保障的满意程度。</t>
  </si>
  <si>
    <t>积极组织开展全县30名（预留2名）见义勇为个人走访慰问活动，多形式关爱见义勇为人员，对在生活、工作上存在困难的，积极与有关部门沟通协调，进一步做好优抚工作，并组织广大见义勇为志愿者采取结对帮扶等形式，切实为见义勇为人员解决实际困难。积极弘扬见义勇为精神，争取发现并表彰见义勇为先进个人2名。</t>
  </si>
  <si>
    <t>32</t>
  </si>
  <si>
    <t>慰问工作及时率</t>
  </si>
  <si>
    <t>反映见义勇为慰问工作及时情况。</t>
  </si>
  <si>
    <t>一是充分认识将铁路护路联防纳入平安建设整体规划的重要性，进一步增强做好铁路护路联防工作的紧迫感责任感，强化玉磨铁路新平段18公里铁路护路联防责任落实。二是建立适应新时代发展的护路联防工作机制，落实工作情况定期报送制度。三是认真分析本辖区铁路运输形势，以危及铁路运输安全、影响社会和谐等突出问题入手，逐级明确工作重点，压实工作任务，努力实现“六不、两无”工作目标。四是加强护路队伍建设，推进宣传示范建设，提升护路联防智能化水平，全面保障新时代铁路护路联防工作。2025年，积极推进好18公里过境铁路三项排查，保障2名铁路护路人员的承包费等，切实维护过境铁路安全畅通。</t>
  </si>
  <si>
    <t>铁路维护里程</t>
  </si>
  <si>
    <t>18</t>
  </si>
  <si>
    <t>公里</t>
  </si>
  <si>
    <t>反映工作总体维护里程情况。</t>
  </si>
  <si>
    <t>铁路护路人员</t>
  </si>
  <si>
    <t>反映工作保障人数。</t>
  </si>
  <si>
    <t>铁路安全保障及时率</t>
  </si>
  <si>
    <t>反映执行单位及时保障铁路安全的情况。</t>
  </si>
  <si>
    <t>铁路护路政策群众知晓率</t>
  </si>
  <si>
    <t>反映补助政策的宣传效果情况。
政策知晓率=调查中补助政策知晓人数/调查总人数*100%</t>
  </si>
  <si>
    <t>受益对象满意度</t>
  </si>
  <si>
    <t>预算06表</t>
  </si>
  <si>
    <t>2025年部门政府性基金预算支出预算表</t>
  </si>
  <si>
    <t>政府性基金预算支出</t>
  </si>
  <si>
    <t>注：本单位无此事项。</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</si>
  <si>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</si>
  <si>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</si>
  <si>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</si>
  <si>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</si>
  <si>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</si>
  <si>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</si>
  <si>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</si>
  <si>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</si>
  <si>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</si>
  <si>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</si>
  <si>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</si>
  <si>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</si>
  <si>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国产化替代彩色打印机采购经费</t>
  </si>
  <si>
    <t>中间资料印刷</t>
  </si>
  <si>
    <t>页</t>
  </si>
  <si>
    <t>国产化替代复印机采购经费</t>
  </si>
  <si>
    <t>国产化替代打印机采购经费</t>
  </si>
  <si>
    <t>国产化替代扫描仪采购经费</t>
  </si>
  <si>
    <t>预算08表</t>
  </si>
  <si>
    <t>2025年部门政府购买服务预算表</t>
  </si>
  <si>
    <t>政府购买服务项目</t>
  </si>
  <si>
    <t>政府购买服务目录</t>
  </si>
  <si>
    <t>政府性
基金</t>
  </si>
  <si>
    <t>国有资本经营收益</t>
  </si>
  <si>
    <t>财政专户管理的收入</t>
  </si>
  <si>
    <t>事业单位
经营收入</t>
  </si>
  <si>
    <t>预算09-1表</t>
  </si>
  <si>
    <t>2025年对下转移支付预算表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</si>
  <si>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</si>
  <si>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</si>
  <si>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</si>
  <si>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</si>
  <si>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</si>
  <si>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</si>
  <si>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</si>
  <si>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</si>
  <si>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</si>
  <si>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</si>
  <si>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</si>
  <si>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</si>
  <si>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</si>
  <si>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</si>
  <si>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</si>
  <si>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</si>
  <si>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</si>
  <si>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</si>
  <si>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</si>
  <si>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</si>
  <si>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</si>
  <si>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</si>
  <si>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</si>
  <si>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</si>
  <si>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设备</t>
  </si>
  <si>
    <t>A02021000</t>
  </si>
  <si>
    <t>A3黑白打印机</t>
  </si>
  <si>
    <t>A3彩色打印机</t>
  </si>
  <si>
    <t>A02020100</t>
  </si>
  <si>
    <t>复印机</t>
  </si>
  <si>
    <t>A02021118</t>
  </si>
  <si>
    <t>扫描仪</t>
  </si>
  <si>
    <t>预算11表</t>
  </si>
  <si>
    <t>2025年上级转移支付补助项目支出预算表</t>
  </si>
  <si>
    <t>上级补助</t>
  </si>
  <si>
    <t>预算12表</t>
  </si>
  <si>
    <t>2025年部门项目支出中期规划预算表</t>
  </si>
  <si>
    <t>项目级次</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</si>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</sst>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5">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0.5"/>
      <name val="SimSun"/>
      <charset val="134"/>
    </font>
    <font>
      <sz val="9"/>
      <name val="SimSun"/>
      <charset val="134"/>
    </font>
    <font>
      <sz val="10"/>
      <name val="宋体"/>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sz val="10"/>
      <name val="宋体"/>
      <charset val="134"/>
      <scheme val="minor"/>
    </font>
    <font>
      <b/>
      <sz val="22"/>
      <color rgb="FF000000"/>
      <name val="宋体"/>
      <charset val="134"/>
    </font>
    <font>
      <sz val="10.5"/>
      <color rgb="FF000000"/>
      <name val="宋体"/>
      <charset val="134"/>
    </font>
    <font>
      <sz val="11"/>
      <color rgb="FF000000"/>
      <name val="宋体"/>
      <charset val="134"/>
      <scheme val="minor"/>
    </font>
    <font>
      <sz val="11"/>
      <name val="宋体"/>
      <charset val="134"/>
    </font>
    <font>
      <sz val="10.5"/>
      <color rgb="FF000000"/>
      <name val="SimSun"/>
      <charset val="134"/>
    </font>
    <font>
      <b/>
      <sz val="18"/>
      <color rgb="FF000000"/>
      <name val="SimSun"/>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3" borderId="20" applyNumberFormat="0" applyAlignment="0" applyProtection="0">
      <alignment vertical="center"/>
    </xf>
    <xf numFmtId="0" fontId="35" fillId="4" borderId="21" applyNumberFormat="0" applyAlignment="0" applyProtection="0">
      <alignment vertical="center"/>
    </xf>
    <xf numFmtId="0" fontId="36" fillId="4" borderId="20" applyNumberFormat="0" applyAlignment="0" applyProtection="0">
      <alignment vertical="center"/>
    </xf>
    <xf numFmtId="0" fontId="37" fillId="5"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176" fontId="11" fillId="0" borderId="1">
      <alignment horizontal="right" vertical="center"/>
    </xf>
    <xf numFmtId="177" fontId="11" fillId="0" borderId="1">
      <alignment horizontal="right" vertical="center"/>
    </xf>
    <xf numFmtId="178" fontId="11" fillId="0" borderId="1">
      <alignment horizontal="right" vertical="center"/>
    </xf>
    <xf numFmtId="179" fontId="11" fillId="0" borderId="1">
      <alignment horizontal="right" vertical="center"/>
    </xf>
    <xf numFmtId="179" fontId="11" fillId="0" borderId="1">
      <alignment horizontal="right" vertical="center"/>
    </xf>
    <xf numFmtId="10" fontId="11" fillId="0" borderId="1">
      <alignment horizontal="right" vertical="center"/>
    </xf>
    <xf numFmtId="49" fontId="11" fillId="0" borderId="1">
      <alignment horizontal="left" vertical="center" wrapText="1"/>
    </xf>
    <xf numFmtId="180" fontId="11" fillId="0" borderId="1">
      <alignment horizontal="right" vertical="center"/>
    </xf>
    <xf numFmtId="0" fontId="11" fillId="0" borderId="0">
      <alignment vertical="top"/>
      <protection locked="0"/>
    </xf>
  </cellStyleXfs>
  <cellXfs count="186">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9" fontId="6" fillId="0" borderId="1" xfId="0" applyNumberFormat="1" applyFont="1" applyFill="1" applyBorder="1" applyAlignment="1">
      <alignment horizontal="right" vertical="center"/>
    </xf>
    <xf numFmtId="49" fontId="7" fillId="0" borderId="2" xfId="57" applyNumberFormat="1" applyFont="1" applyFill="1" applyBorder="1" applyAlignment="1" applyProtection="1">
      <alignment vertical="center" wrapText="1"/>
    </xf>
    <xf numFmtId="0" fontId="6" fillId="0" borderId="1" xfId="0" applyFont="1" applyFill="1" applyBorder="1" applyAlignment="1">
      <alignment horizontal="center" vertical="center"/>
    </xf>
    <xf numFmtId="0" fontId="8" fillId="0" borderId="0" xfId="0" applyFont="1" applyAlignment="1">
      <alignment horizontal="center" vertical="center"/>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179" fontId="9" fillId="0" borderId="1" xfId="0" applyNumberFormat="1" applyFont="1" applyBorder="1" applyAlignment="1">
      <alignment horizontal="right" vertical="center"/>
    </xf>
    <xf numFmtId="0" fontId="1" fillId="0" borderId="6" xfId="0" applyFont="1" applyBorder="1" applyAlignment="1" applyProtection="1">
      <alignment horizontal="center" vertical="center" wrapText="1"/>
      <protection locked="0"/>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1" xfId="0" applyFont="1" applyBorder="1" applyAlignment="1" applyProtection="1">
      <alignment horizontal="center" vertical="center"/>
      <protection locked="0"/>
    </xf>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1" xfId="55" applyFont="1" applyAlignment="1">
      <alignment horizontal="center" vertical="center" wrapText="1"/>
    </xf>
    <xf numFmtId="49" fontId="6" fillId="0" borderId="1" xfId="55" applyFont="1" applyAlignment="1">
      <alignment horizontal="center" vertical="center" wrapText="1"/>
    </xf>
    <xf numFmtId="49" fontId="11" fillId="0" borderId="1" xfId="0" applyNumberFormat="1" applyFont="1" applyFill="1" applyBorder="1" applyAlignment="1">
      <alignment horizontal="left" vertical="center" wrapText="1"/>
    </xf>
    <xf numFmtId="0" fontId="0" fillId="0" borderId="2" xfId="0" applyFont="1" applyFill="1" applyBorder="1" applyAlignment="1">
      <alignment horizontal="center" vertical="center" wrapText="1"/>
    </xf>
    <xf numFmtId="49" fontId="13" fillId="0" borderId="1" xfId="55" applyFont="1">
      <alignment horizontal="left" vertical="center" wrapText="1"/>
    </xf>
    <xf numFmtId="0" fontId="0"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179" fontId="11" fillId="0" borderId="1" xfId="52">
      <alignment horizontal="right" vertical="center"/>
    </xf>
    <xf numFmtId="0" fontId="15" fillId="0" borderId="0" xfId="0" applyFont="1" applyAlignment="1">
      <alignment horizontal="center" vertical="center"/>
    </xf>
    <xf numFmtId="0" fontId="8" fillId="0" borderId="0" xfId="0" applyFont="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5"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 xfId="57" applyFont="1" applyFill="1" applyBorder="1" applyAlignment="1" applyProtection="1">
      <alignment horizontal="center" vertical="center"/>
    </xf>
    <xf numFmtId="0" fontId="4" fillId="0" borderId="1" xfId="0" applyFont="1" applyBorder="1" applyAlignment="1">
      <alignment horizontal="center" vertical="center"/>
    </xf>
    <xf numFmtId="179" fontId="9" fillId="0" borderId="1" xfId="52" applyFont="1">
      <alignment horizontal="right"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7"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 fontId="3" fillId="0" borderId="1" xfId="0" applyNumberFormat="1" applyFont="1" applyBorder="1" applyAlignment="1" applyProtection="1">
      <alignment horizontal="right" vertical="center"/>
      <protection locked="0"/>
    </xf>
    <xf numFmtId="0" fontId="3" fillId="0" borderId="0" xfId="0" applyFont="1" applyAlignment="1">
      <alignment horizontal="left" vertical="center"/>
    </xf>
    <xf numFmtId="49" fontId="5" fillId="0" borderId="1" xfId="55" applyNumberFormat="1" applyFont="1" applyBorder="1" applyAlignment="1">
      <alignment horizontal="center" vertical="center" wrapText="1"/>
    </xf>
    <xf numFmtId="178" fontId="11" fillId="0" borderId="1" xfId="51" applyNumberFormat="1" applyFont="1" applyBorder="1" applyAlignment="1">
      <alignment horizontal="center" vertical="center" wrapText="1"/>
    </xf>
    <xf numFmtId="0" fontId="11" fillId="0" borderId="1" xfId="55" applyNumberFormat="1" applyFont="1" applyBorder="1">
      <alignment horizontal="left" vertical="center" wrapText="1"/>
    </xf>
    <xf numFmtId="49" fontId="11" fillId="0" borderId="1" xfId="55" applyNumberFormat="1" applyFont="1" applyBorder="1">
      <alignment horizontal="left" vertical="center" wrapText="1"/>
    </xf>
    <xf numFmtId="179" fontId="11" fillId="0" borderId="1" xfId="55" applyNumberFormat="1" applyFont="1" applyBorder="1" applyAlignment="1">
      <alignment horizontal="right" vertical="center" wrapText="1"/>
    </xf>
    <xf numFmtId="179" fontId="11" fillId="0" borderId="1" xfId="55" applyNumberFormat="1" applyFont="1" applyBorder="1" applyAlignment="1">
      <alignment horizontal="center" vertical="center" wrapText="1"/>
    </xf>
    <xf numFmtId="49" fontId="11" fillId="0" borderId="1" xfId="55" applyNumberFormat="1" applyFont="1" applyBorder="1" applyAlignment="1">
      <alignment horizontal="center" vertical="center" wrapText="1"/>
    </xf>
    <xf numFmtId="179" fontId="11" fillId="0" borderId="1" xfId="0" applyNumberFormat="1" applyFont="1" applyFill="1" applyBorder="1" applyAlignment="1">
      <alignment horizontal="right" vertical="center" wrapText="1"/>
    </xf>
    <xf numFmtId="178" fontId="5" fillId="0" borderId="1" xfId="51" applyNumberFormat="1"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0" xfId="0" applyAlignment="1">
      <alignment wrapText="1"/>
    </xf>
    <xf numFmtId="49" fontId="13" fillId="0" borderId="1" xfId="55" applyNumberFormat="1" applyFont="1" applyBorder="1" applyAlignment="1">
      <alignment horizontal="center" vertical="center" wrapText="1"/>
    </xf>
    <xf numFmtId="0" fontId="17" fillId="0" borderId="0" xfId="0" applyFont="1" applyFill="1" applyAlignment="1">
      <alignment vertical="top" wrapText="1"/>
    </xf>
    <xf numFmtId="0" fontId="17" fillId="0" borderId="0" xfId="0" applyFont="1" applyFill="1" applyAlignment="1">
      <alignment vertical="top"/>
    </xf>
    <xf numFmtId="49" fontId="11" fillId="0" borderId="1" xfId="55" applyNumberFormat="1" applyFont="1" applyBorder="1" applyAlignment="1">
      <alignment horizontal="left" vertical="center" wrapText="1" indent="1"/>
    </xf>
    <xf numFmtId="179" fontId="11" fillId="0" borderId="1" xfId="0" applyNumberFormat="1" applyFont="1" applyFill="1" applyBorder="1" applyAlignment="1">
      <alignment horizontal="left" vertical="center" wrapText="1"/>
    </xf>
    <xf numFmtId="179" fontId="11" fillId="0" borderId="1" xfId="55" applyNumberFormat="1" applyFont="1" applyBorder="1">
      <alignment horizontal="left" vertical="center" wrapText="1"/>
    </xf>
    <xf numFmtId="0" fontId="0" fillId="0" borderId="0" xfId="0" applyFill="1"/>
    <xf numFmtId="0" fontId="9" fillId="0" borderId="0" xfId="0" applyFont="1" applyAlignment="1">
      <alignment horizontal="left" vertical="center"/>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49" fontId="11" fillId="0" borderId="1" xfId="55" applyNumberFormat="1" applyFont="1" applyBorder="1" applyAlignment="1">
      <alignment horizontal="left" vertical="center" wrapText="1"/>
    </xf>
    <xf numFmtId="0" fontId="13" fillId="0" borderId="1" xfId="0" applyFont="1" applyFill="1" applyBorder="1" applyAlignment="1">
      <alignment horizontal="center" vertical="center"/>
    </xf>
    <xf numFmtId="0" fontId="1" fillId="0" borderId="0" xfId="0" applyFont="1" applyAlignment="1">
      <alignment vertical="top"/>
    </xf>
    <xf numFmtId="0" fontId="1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11" fillId="0" borderId="1" xfId="55" applyNumberFormat="1" applyFont="1" applyFill="1" applyBorder="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179" fontId="11" fillId="0" borderId="1" xfId="52" applyNumberFormat="1" applyFont="1" applyBorder="1">
      <alignment horizontal="right" vertical="center"/>
    </xf>
    <xf numFmtId="0" fontId="6" fillId="0" borderId="1" xfId="0" applyFont="1" applyFill="1" applyBorder="1" applyAlignment="1">
      <alignment horizontal="left" vertical="center" indent="1"/>
    </xf>
    <xf numFmtId="179" fontId="11" fillId="0" borderId="1" xfId="52" applyNumberFormat="1" applyFont="1" applyFill="1" applyBorder="1">
      <alignment horizontal="right" vertical="center"/>
    </xf>
    <xf numFmtId="0" fontId="1" fillId="0" borderId="0" xfId="0" applyFont="1" applyAlignment="1">
      <alignment horizontal="center" wrapText="1"/>
    </xf>
    <xf numFmtId="0" fontId="20" fillId="0" borderId="0" xfId="0" applyFont="1" applyAlignment="1">
      <alignment horizontal="center" vertical="center" wrapText="1"/>
    </xf>
    <xf numFmtId="0" fontId="18" fillId="0" borderId="6" xfId="0" applyFont="1" applyFill="1" applyBorder="1" applyAlignment="1">
      <alignment horizontal="center" vertical="center" wrapText="1"/>
    </xf>
    <xf numFmtId="0" fontId="11" fillId="0" borderId="1" xfId="0" applyFont="1" applyFill="1" applyBorder="1" applyAlignment="1">
      <alignment horizontal="left" vertical="center" wrapText="1" indent="1"/>
    </xf>
    <xf numFmtId="0" fontId="11" fillId="0" borderId="1" xfId="0" applyFont="1" applyFill="1" applyBorder="1" applyAlignment="1">
      <alignment horizontal="left" vertical="center" wrapText="1" indent="2"/>
    </xf>
    <xf numFmtId="0" fontId="11" fillId="0" borderId="1" xfId="0" applyFont="1" applyFill="1" applyBorder="1" applyAlignment="1">
      <alignment horizontal="center" vertical="center" wrapText="1"/>
    </xf>
    <xf numFmtId="179" fontId="11" fillId="0" borderId="1" xfId="0" applyNumberFormat="1" applyFont="1" applyFill="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0" borderId="3" xfId="0" applyFont="1" applyBorder="1" applyAlignment="1" applyProtection="1">
      <alignment horizontal="center" vertical="center"/>
      <protection locked="0"/>
    </xf>
    <xf numFmtId="0" fontId="23" fillId="0" borderId="1" xfId="0" applyFont="1" applyBorder="1" applyAlignment="1">
      <alignment vertical="center"/>
    </xf>
    <xf numFmtId="0" fontId="11" fillId="0" borderId="1" xfId="0" applyFont="1" applyFill="1" applyBorder="1" applyAlignment="1">
      <alignment horizontal="left" vertical="center"/>
    </xf>
    <xf numFmtId="0" fontId="9" fillId="0" borderId="1" xfId="0" applyFont="1" applyBorder="1" applyAlignment="1">
      <alignment vertical="center"/>
    </xf>
    <xf numFmtId="0" fontId="3" fillId="0" borderId="1" xfId="0" applyFont="1" applyBorder="1" applyAlignment="1">
      <alignment vertical="center"/>
    </xf>
    <xf numFmtId="0" fontId="9" fillId="0" borderId="1" xfId="0" applyFont="1" applyBorder="1" applyAlignment="1">
      <alignment horizontal="left" vertical="center"/>
    </xf>
    <xf numFmtId="0" fontId="23" fillId="0" borderId="1" xfId="0" applyFont="1" applyBorder="1" applyAlignment="1" applyProtection="1">
      <alignment horizontal="center" vertical="center"/>
      <protection locked="0"/>
    </xf>
    <xf numFmtId="179" fontId="24" fillId="0" borderId="1" xfId="0" applyNumberFormat="1" applyFont="1" applyFill="1" applyBorder="1" applyAlignment="1">
      <alignment horizontal="right" vertical="center"/>
    </xf>
    <xf numFmtId="0" fontId="24" fillId="0" borderId="1" xfId="0" applyFont="1" applyFill="1" applyBorder="1" applyAlignment="1">
      <alignment horizontal="center" vertical="center"/>
    </xf>
    <xf numFmtId="179" fontId="9"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Protection="1">
      <protection locked="0"/>
    </xf>
    <xf numFmtId="0" fontId="4" fillId="0" borderId="0" xfId="0" applyFont="1" applyProtection="1">
      <protection locked="0"/>
    </xf>
    <xf numFmtId="0" fontId="1" fillId="0" borderId="7"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5" fillId="0" borderId="3"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8" fillId="0" borderId="0" xfId="0" applyFont="1" applyAlignment="1">
      <alignment horizontal="center" vertical="top"/>
    </xf>
    <xf numFmtId="0" fontId="3" fillId="0" borderId="1" xfId="0" applyFont="1" applyBorder="1" applyAlignment="1">
      <alignment horizontal="left" vertical="center"/>
    </xf>
    <xf numFmtId="0" fontId="3" fillId="0" borderId="5" xfId="0" applyFont="1" applyBorder="1" applyAlignment="1">
      <alignment horizontal="left" vertical="center"/>
    </xf>
    <xf numFmtId="0" fontId="24" fillId="0" borderId="5" xfId="0" applyFont="1" applyFill="1" applyBorder="1" applyAlignment="1">
      <alignment horizontal="center" vertical="center"/>
    </xf>
    <xf numFmtId="0" fontId="24" fillId="0" borderId="5" xfId="0" applyFont="1" applyFill="1" applyBorder="1" applyAlignment="1">
      <alignment horizontal="left" vertical="center"/>
    </xf>
    <xf numFmtId="0" fontId="24" fillId="0" borderId="1" xfId="0" applyFont="1" applyFill="1" applyBorder="1" applyAlignment="1">
      <alignment horizontal="left" vertical="center"/>
    </xf>
    <xf numFmtId="0" fontId="11" fillId="0" borderId="5" xfId="0"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F22" sqref="F2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11" t="s">
        <v>0</v>
      </c>
    </row>
    <row r="3" ht="36" customHeight="1" spans="1:4">
      <c r="A3" s="50" t="s">
        <v>1</v>
      </c>
      <c r="B3" s="179"/>
      <c r="C3" s="179"/>
      <c r="D3" s="179"/>
    </row>
    <row r="4" ht="20.95" customHeight="1" spans="1:4">
      <c r="A4" s="100" t="s">
        <v>2</v>
      </c>
      <c r="B4" s="148"/>
      <c r="C4" s="148"/>
      <c r="D4" s="110" t="s">
        <v>3</v>
      </c>
    </row>
    <row r="5" ht="19.5" customHeight="1" spans="1:4">
      <c r="A5" s="33" t="s">
        <v>4</v>
      </c>
      <c r="B5" s="35"/>
      <c r="C5" s="33" t="s">
        <v>5</v>
      </c>
      <c r="D5" s="35"/>
    </row>
    <row r="6" ht="19.5" customHeight="1" spans="1:4">
      <c r="A6" s="19" t="s">
        <v>6</v>
      </c>
      <c r="B6" s="19" t="s">
        <v>7</v>
      </c>
      <c r="C6" s="19" t="s">
        <v>8</v>
      </c>
      <c r="D6" s="19" t="s">
        <v>7</v>
      </c>
    </row>
    <row r="7" ht="19.5" customHeight="1" spans="1:4">
      <c r="A7" s="25"/>
      <c r="B7" s="25"/>
      <c r="C7" s="25"/>
      <c r="D7" s="25"/>
    </row>
    <row r="8" ht="25.4" customHeight="1" spans="1:4">
      <c r="A8" s="180" t="s">
        <v>9</v>
      </c>
      <c r="B8" s="137">
        <f>3457420+98000</f>
        <v>3555420</v>
      </c>
      <c r="C8" s="151" t="str">
        <f>"一"&amp;"、"&amp;"一般公共服务支出"</f>
        <v>一、一般公共服务支出</v>
      </c>
      <c r="D8" s="49">
        <v>2492708</v>
      </c>
    </row>
    <row r="9" ht="25.4" customHeight="1" spans="1:4">
      <c r="A9" s="180" t="s">
        <v>10</v>
      </c>
      <c r="B9" s="137"/>
      <c r="C9" s="151" t="str">
        <f>"二"&amp;"、"&amp;"公共安全支出"</f>
        <v>二、公共安全支出</v>
      </c>
      <c r="D9" s="49">
        <v>249349</v>
      </c>
    </row>
    <row r="10" ht="25.4" customHeight="1" spans="1:4">
      <c r="A10" s="180" t="s">
        <v>11</v>
      </c>
      <c r="B10" s="137"/>
      <c r="C10" s="151" t="str">
        <f>"三"&amp;"、"&amp;"社会保障和就业支出"</f>
        <v>三、社会保障和就业支出</v>
      </c>
      <c r="D10" s="49">
        <v>387342</v>
      </c>
    </row>
    <row r="11" ht="25.4" customHeight="1" spans="1:4">
      <c r="A11" s="180" t="s">
        <v>12</v>
      </c>
      <c r="B11" s="137"/>
      <c r="C11" s="151" t="str">
        <f>"四"&amp;"、"&amp;"卫生健康支出"</f>
        <v>四、卫生健康支出</v>
      </c>
      <c r="D11" s="49">
        <v>244110</v>
      </c>
    </row>
    <row r="12" ht="25.4" customHeight="1" spans="1:4">
      <c r="A12" s="180" t="s">
        <v>13</v>
      </c>
      <c r="B12" s="137">
        <v>169349</v>
      </c>
      <c r="C12" s="151" t="str">
        <f>"五"&amp;"、"&amp;"住房保障支出"</f>
        <v>五、住房保障支出</v>
      </c>
      <c r="D12" s="49">
        <v>343260</v>
      </c>
    </row>
    <row r="13" ht="25.4" customHeight="1" spans="1:4">
      <c r="A13" s="180" t="s">
        <v>14</v>
      </c>
      <c r="B13" s="137"/>
      <c r="C13" s="151" t="s">
        <v>15</v>
      </c>
      <c r="D13" s="49">
        <v>8000</v>
      </c>
    </row>
    <row r="14" ht="25.4" customHeight="1" spans="1:4">
      <c r="A14" s="180" t="s">
        <v>16</v>
      </c>
      <c r="B14" s="137"/>
      <c r="C14" s="151"/>
      <c r="D14" s="137"/>
    </row>
    <row r="15" ht="25.4" customHeight="1" spans="1:4">
      <c r="A15" s="180" t="s">
        <v>17</v>
      </c>
      <c r="B15" s="137">
        <v>169349</v>
      </c>
      <c r="C15" s="151"/>
      <c r="D15" s="137"/>
    </row>
    <row r="16" ht="25.4" customHeight="1" spans="1:4">
      <c r="A16" s="181" t="s">
        <v>18</v>
      </c>
      <c r="B16" s="137"/>
      <c r="C16" s="157"/>
      <c r="D16" s="137"/>
    </row>
    <row r="17" ht="25.4" customHeight="1" spans="1:4">
      <c r="A17" s="181" t="s">
        <v>19</v>
      </c>
      <c r="B17" s="137"/>
      <c r="C17" s="157"/>
      <c r="D17" s="137"/>
    </row>
    <row r="18" ht="25.4" customHeight="1" spans="1:4">
      <c r="A18" s="182" t="s">
        <v>20</v>
      </c>
      <c r="B18" s="156">
        <f>B15+B8</f>
        <v>3724769</v>
      </c>
      <c r="C18" s="157" t="s">
        <v>21</v>
      </c>
      <c r="D18" s="156">
        <f>D13+D12+D11+D10+D9+D8</f>
        <v>3724769</v>
      </c>
    </row>
    <row r="19" ht="25.4" customHeight="1" spans="1:4">
      <c r="A19" s="183" t="s">
        <v>22</v>
      </c>
      <c r="B19" s="137"/>
      <c r="C19" s="184" t="s">
        <v>23</v>
      </c>
      <c r="D19" s="146"/>
    </row>
    <row r="20" ht="25.4" customHeight="1" spans="1:4">
      <c r="A20" s="185" t="s">
        <v>24</v>
      </c>
      <c r="B20" s="156"/>
      <c r="C20" s="185" t="s">
        <v>24</v>
      </c>
      <c r="D20" s="156"/>
    </row>
    <row r="21" ht="25.4" customHeight="1" spans="1:4">
      <c r="A21" s="185" t="s">
        <v>25</v>
      </c>
      <c r="B21" s="156"/>
      <c r="C21" s="185" t="s">
        <v>26</v>
      </c>
      <c r="D21" s="156"/>
    </row>
    <row r="22" ht="25.4" customHeight="1" spans="1:4">
      <c r="A22" s="182" t="s">
        <v>27</v>
      </c>
      <c r="B22" s="156">
        <f>B18</f>
        <v>3724769</v>
      </c>
      <c r="C22" s="157" t="s">
        <v>28</v>
      </c>
      <c r="D22" s="156">
        <f>D18</f>
        <v>3724769</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4" sqref="B14"/>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60" t="s">
        <v>422</v>
      </c>
    </row>
    <row r="3" ht="28.5" customHeight="1" spans="1:6">
      <c r="A3" s="16" t="s">
        <v>423</v>
      </c>
      <c r="B3" s="16"/>
      <c r="C3" s="16"/>
      <c r="D3" s="16"/>
      <c r="E3" s="16"/>
      <c r="F3" s="16"/>
    </row>
    <row r="4" ht="15.05" customHeight="1" spans="1:6">
      <c r="A4" s="112" t="str">
        <f>'部门财务收支预算总表01-1'!A4</f>
        <v>单位名称：中共新平彝族傣族自治县委员会政法委员会</v>
      </c>
      <c r="B4" s="113"/>
      <c r="C4" s="113"/>
      <c r="D4" s="63"/>
      <c r="E4" s="63"/>
      <c r="F4" s="114" t="s">
        <v>3</v>
      </c>
    </row>
    <row r="5" ht="18.85" customHeight="1" spans="1:6">
      <c r="A5" s="18" t="s">
        <v>150</v>
      </c>
      <c r="B5" s="18" t="s">
        <v>53</v>
      </c>
      <c r="C5" s="18" t="s">
        <v>54</v>
      </c>
      <c r="D5" s="19" t="s">
        <v>424</v>
      </c>
      <c r="E5" s="68"/>
      <c r="F5" s="68"/>
    </row>
    <row r="6" ht="29.95" customHeight="1" spans="1:6">
      <c r="A6" s="25"/>
      <c r="B6" s="25"/>
      <c r="C6" s="25"/>
      <c r="D6" s="19" t="s">
        <v>33</v>
      </c>
      <c r="E6" s="68" t="s">
        <v>57</v>
      </c>
      <c r="F6" s="68" t="s">
        <v>58</v>
      </c>
    </row>
    <row r="7" ht="16.55" customHeight="1" spans="1:6">
      <c r="A7" s="68">
        <v>1</v>
      </c>
      <c r="B7" s="68">
        <v>2</v>
      </c>
      <c r="C7" s="68">
        <v>3</v>
      </c>
      <c r="D7" s="68">
        <v>4</v>
      </c>
      <c r="E7" s="68">
        <v>5</v>
      </c>
      <c r="F7" s="68">
        <v>6</v>
      </c>
    </row>
    <row r="8" ht="20.3" customHeight="1" spans="1:6">
      <c r="A8" s="27"/>
      <c r="B8" s="27"/>
      <c r="C8" s="27"/>
      <c r="D8" s="69"/>
      <c r="E8" s="69"/>
      <c r="F8" s="69"/>
    </row>
    <row r="9" ht="17.2" customHeight="1" spans="1:6">
      <c r="A9" s="115" t="s">
        <v>120</v>
      </c>
      <c r="B9" s="116"/>
      <c r="C9" s="116"/>
      <c r="D9" s="69"/>
      <c r="E9" s="69"/>
      <c r="F9" s="69"/>
    </row>
    <row r="10" customHeight="1" spans="1:1">
      <c r="A10" s="117" t="s">
        <v>425</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7"/>
  <sheetViews>
    <sheetView showZeros="0" workbookViewId="0">
      <pane ySplit="1" topLeftCell="A2" activePane="bottomLeft" state="frozen"/>
      <selection/>
      <selection pane="bottomLeft" activeCell="E29" sqref="E29"/>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9"/>
      <c r="P2" s="59"/>
      <c r="Q2" s="110" t="s">
        <v>426</v>
      </c>
    </row>
    <row r="3" ht="27.85" customHeight="1" spans="1:17">
      <c r="A3" s="61" t="s">
        <v>427</v>
      </c>
      <c r="B3" s="16"/>
      <c r="C3" s="16"/>
      <c r="D3" s="16"/>
      <c r="E3" s="16"/>
      <c r="F3" s="16"/>
      <c r="G3" s="16"/>
      <c r="H3" s="16"/>
      <c r="I3" s="16"/>
      <c r="J3" s="16"/>
      <c r="K3" s="51"/>
      <c r="L3" s="16"/>
      <c r="M3" s="16"/>
      <c r="N3" s="16"/>
      <c r="O3" s="51"/>
      <c r="P3" s="51"/>
      <c r="Q3" s="16"/>
    </row>
    <row r="4" ht="18.85" customHeight="1" spans="1:17">
      <c r="A4" s="100" t="str">
        <f>'部门财务收支预算总表01-1'!A4</f>
        <v>单位名称：中共新平彝族傣族自治县委员会政法委员会</v>
      </c>
      <c r="B4" s="7"/>
      <c r="C4" s="7"/>
      <c r="D4" s="7"/>
      <c r="E4" s="7"/>
      <c r="F4" s="7"/>
      <c r="G4" s="7"/>
      <c r="H4" s="7"/>
      <c r="I4" s="7"/>
      <c r="J4" s="7"/>
      <c r="O4" s="70"/>
      <c r="P4" s="70"/>
      <c r="Q4" s="111" t="s">
        <v>141</v>
      </c>
    </row>
    <row r="5" ht="15.75" customHeight="1" spans="1:17">
      <c r="A5" s="101" t="s">
        <v>428</v>
      </c>
      <c r="B5" s="101" t="s">
        <v>429</v>
      </c>
      <c r="C5" s="101" t="s">
        <v>430</v>
      </c>
      <c r="D5" s="101" t="s">
        <v>431</v>
      </c>
      <c r="E5" s="101" t="s">
        <v>432</v>
      </c>
      <c r="F5" s="101" t="s">
        <v>433</v>
      </c>
      <c r="G5" s="101" t="s">
        <v>157</v>
      </c>
      <c r="H5" s="101"/>
      <c r="I5" s="101"/>
      <c r="J5" s="101"/>
      <c r="K5" s="101"/>
      <c r="L5" s="101"/>
      <c r="M5" s="101"/>
      <c r="N5" s="101"/>
      <c r="O5" s="101"/>
      <c r="P5" s="101"/>
      <c r="Q5" s="101"/>
    </row>
    <row r="6" ht="17.2" customHeight="1" spans="1:17">
      <c r="A6" s="101" t="s">
        <v>434</v>
      </c>
      <c r="B6" s="101" t="s">
        <v>429</v>
      </c>
      <c r="C6" s="101" t="s">
        <v>430</v>
      </c>
      <c r="D6" s="101" t="s">
        <v>431</v>
      </c>
      <c r="E6" s="101" t="s">
        <v>432</v>
      </c>
      <c r="F6" s="101" t="s">
        <v>433</v>
      </c>
      <c r="G6" s="101" t="s">
        <v>33</v>
      </c>
      <c r="H6" s="101" t="s">
        <v>36</v>
      </c>
      <c r="I6" s="101" t="s">
        <v>435</v>
      </c>
      <c r="J6" s="101" t="s">
        <v>436</v>
      </c>
      <c r="K6" s="101" t="s">
        <v>39</v>
      </c>
      <c r="L6" s="101" t="s">
        <v>437</v>
      </c>
      <c r="M6" s="101" t="s">
        <v>56</v>
      </c>
      <c r="N6" s="101"/>
      <c r="O6" s="101"/>
      <c r="P6" s="101"/>
      <c r="Q6" s="101"/>
    </row>
    <row r="7" ht="54" customHeight="1" spans="1:17">
      <c r="A7" s="101"/>
      <c r="B7" s="101"/>
      <c r="C7" s="101"/>
      <c r="D7" s="101"/>
      <c r="E7" s="101"/>
      <c r="F7" s="101"/>
      <c r="G7" s="101"/>
      <c r="H7" s="101" t="s">
        <v>35</v>
      </c>
      <c r="I7" s="101"/>
      <c r="J7" s="101"/>
      <c r="K7" s="101"/>
      <c r="L7" s="101" t="s">
        <v>35</v>
      </c>
      <c r="M7" s="101" t="s">
        <v>46</v>
      </c>
      <c r="N7" s="101" t="s">
        <v>41</v>
      </c>
      <c r="O7" s="109" t="s">
        <v>42</v>
      </c>
      <c r="P7" s="109" t="s">
        <v>43</v>
      </c>
      <c r="Q7" s="109" t="s">
        <v>44</v>
      </c>
    </row>
    <row r="8" ht="15.05" customHeight="1" spans="1:17">
      <c r="A8" s="102">
        <v>1</v>
      </c>
      <c r="B8" s="102">
        <v>2</v>
      </c>
      <c r="C8" s="102">
        <v>3</v>
      </c>
      <c r="D8" s="102">
        <v>4</v>
      </c>
      <c r="E8" s="102">
        <v>5</v>
      </c>
      <c r="F8" s="102">
        <v>6</v>
      </c>
      <c r="G8" s="102">
        <v>7</v>
      </c>
      <c r="H8" s="102">
        <v>8</v>
      </c>
      <c r="I8" s="102">
        <v>9</v>
      </c>
      <c r="J8" s="102">
        <v>10</v>
      </c>
      <c r="K8" s="102">
        <v>11</v>
      </c>
      <c r="L8" s="102">
        <v>12</v>
      </c>
      <c r="M8" s="102">
        <v>13</v>
      </c>
      <c r="N8" s="102">
        <v>14</v>
      </c>
      <c r="O8" s="102">
        <v>15</v>
      </c>
      <c r="P8" s="102">
        <v>16</v>
      </c>
      <c r="Q8" s="102">
        <v>17</v>
      </c>
    </row>
    <row r="9" ht="20.95" customHeight="1" spans="1:17">
      <c r="A9" s="103" t="s">
        <v>263</v>
      </c>
      <c r="B9" s="104"/>
      <c r="C9" s="104"/>
      <c r="D9" s="105"/>
      <c r="E9" s="105"/>
      <c r="F9" s="105">
        <v>50000</v>
      </c>
      <c r="G9" s="105">
        <v>50000</v>
      </c>
      <c r="H9" s="105">
        <v>50000</v>
      </c>
      <c r="I9" s="105"/>
      <c r="J9" s="108"/>
      <c r="K9" s="108"/>
      <c r="L9" s="105"/>
      <c r="M9" s="105"/>
      <c r="N9" s="105"/>
      <c r="O9" s="105"/>
      <c r="P9" s="105"/>
      <c r="Q9" s="105"/>
    </row>
    <row r="10" ht="20.95" customHeight="1" spans="1:17">
      <c r="A10" s="104"/>
      <c r="B10" s="104" t="s">
        <v>438</v>
      </c>
      <c r="C10" s="104" t="str">
        <f>"A02021002"&amp;"  "&amp;"A3彩色打印机"</f>
        <v>A02021002  A3彩色打印机</v>
      </c>
      <c r="D10" s="106" t="s">
        <v>352</v>
      </c>
      <c r="E10" s="107">
        <v>1</v>
      </c>
      <c r="F10" s="105">
        <v>5000</v>
      </c>
      <c r="G10" s="105">
        <v>5000</v>
      </c>
      <c r="H10" s="108">
        <v>5000</v>
      </c>
      <c r="I10" s="108"/>
      <c r="J10" s="108"/>
      <c r="K10" s="108"/>
      <c r="L10" s="105"/>
      <c r="M10" s="105"/>
      <c r="N10" s="105"/>
      <c r="O10" s="105"/>
      <c r="P10" s="105"/>
      <c r="Q10" s="105"/>
    </row>
    <row r="11" ht="20.95" customHeight="1" spans="1:17">
      <c r="A11" s="104"/>
      <c r="B11" s="104" t="s">
        <v>439</v>
      </c>
      <c r="C11" s="104" t="str">
        <f>"A05040101"&amp;"  "&amp;"复印纸"</f>
        <v>A05040101  复印纸</v>
      </c>
      <c r="D11" s="106" t="s">
        <v>440</v>
      </c>
      <c r="E11" s="107">
        <v>10000</v>
      </c>
      <c r="F11" s="105">
        <v>2000</v>
      </c>
      <c r="G11" s="105">
        <v>2000</v>
      </c>
      <c r="H11" s="108">
        <v>2000</v>
      </c>
      <c r="I11" s="108"/>
      <c r="J11" s="108"/>
      <c r="K11" s="108"/>
      <c r="L11" s="105"/>
      <c r="M11" s="105"/>
      <c r="N11" s="105"/>
      <c r="O11" s="105"/>
      <c r="P11" s="105"/>
      <c r="Q11" s="105"/>
    </row>
    <row r="12" customHeight="1" spans="1:17">
      <c r="A12" s="104"/>
      <c r="B12" s="104" t="s">
        <v>441</v>
      </c>
      <c r="C12" s="104" t="str">
        <f>"A02020100"&amp;"  "&amp;"复印机"</f>
        <v>A02020100  复印机</v>
      </c>
      <c r="D12" s="106" t="s">
        <v>352</v>
      </c>
      <c r="E12" s="107">
        <v>1</v>
      </c>
      <c r="F12" s="105">
        <v>30000</v>
      </c>
      <c r="G12" s="105">
        <v>30000</v>
      </c>
      <c r="H12" s="108">
        <v>30000</v>
      </c>
      <c r="I12" s="108"/>
      <c r="J12" s="108"/>
      <c r="K12" s="108"/>
      <c r="L12" s="105"/>
      <c r="M12" s="105"/>
      <c r="N12" s="105"/>
      <c r="O12" s="105"/>
      <c r="P12" s="105"/>
      <c r="Q12" s="105"/>
    </row>
    <row r="13" customHeight="1" spans="1:17">
      <c r="A13" s="104"/>
      <c r="B13" s="104" t="s">
        <v>442</v>
      </c>
      <c r="C13" s="104" t="str">
        <f>"A02021001"&amp;"  "&amp;"A3黑白打印机"</f>
        <v>A02021001  A3黑白打印机</v>
      </c>
      <c r="D13" s="106" t="s">
        <v>352</v>
      </c>
      <c r="E13" s="107">
        <v>3</v>
      </c>
      <c r="F13" s="105">
        <v>9000</v>
      </c>
      <c r="G13" s="105">
        <v>9000</v>
      </c>
      <c r="H13" s="108">
        <v>9000</v>
      </c>
      <c r="I13" s="108"/>
      <c r="J13" s="108"/>
      <c r="K13" s="108"/>
      <c r="L13" s="105"/>
      <c r="M13" s="105"/>
      <c r="N13" s="105"/>
      <c r="O13" s="105"/>
      <c r="P13" s="105"/>
      <c r="Q13" s="105"/>
    </row>
    <row r="14" customHeight="1" spans="1:17">
      <c r="A14" s="104"/>
      <c r="B14" s="104" t="s">
        <v>443</v>
      </c>
      <c r="C14" s="104" t="str">
        <f>"A02029900"&amp;"  "&amp;"其他办公设备"</f>
        <v>A02029900  其他办公设备</v>
      </c>
      <c r="D14" s="106" t="s">
        <v>352</v>
      </c>
      <c r="E14" s="107">
        <v>1</v>
      </c>
      <c r="F14" s="105">
        <v>4000</v>
      </c>
      <c r="G14" s="105">
        <v>4000</v>
      </c>
      <c r="H14" s="108">
        <v>4000</v>
      </c>
      <c r="I14" s="108"/>
      <c r="J14" s="108"/>
      <c r="K14" s="108"/>
      <c r="L14" s="105"/>
      <c r="M14" s="105"/>
      <c r="N14" s="105"/>
      <c r="O14" s="105"/>
      <c r="P14" s="105"/>
      <c r="Q14" s="105"/>
    </row>
    <row r="15" customHeight="1" spans="1:17">
      <c r="A15" s="103" t="s">
        <v>242</v>
      </c>
      <c r="B15" s="104"/>
      <c r="C15" s="104"/>
      <c r="D15" s="104"/>
      <c r="E15" s="104"/>
      <c r="F15" s="105">
        <v>10000</v>
      </c>
      <c r="G15" s="105">
        <v>10000</v>
      </c>
      <c r="H15" s="105">
        <v>10000</v>
      </c>
      <c r="I15" s="105"/>
      <c r="J15" s="108"/>
      <c r="K15" s="108"/>
      <c r="L15" s="105"/>
      <c r="M15" s="105"/>
      <c r="N15" s="105"/>
      <c r="O15" s="105"/>
      <c r="P15" s="105"/>
      <c r="Q15" s="105"/>
    </row>
    <row r="16" customHeight="1" spans="1:17">
      <c r="A16" s="104"/>
      <c r="B16" s="104" t="s">
        <v>439</v>
      </c>
      <c r="C16" s="104" t="str">
        <f>"A05040101"&amp;"  "&amp;"复印纸"</f>
        <v>A05040101  复印纸</v>
      </c>
      <c r="D16" s="106" t="s">
        <v>440</v>
      </c>
      <c r="E16" s="107">
        <v>50000</v>
      </c>
      <c r="F16" s="105">
        <v>10000</v>
      </c>
      <c r="G16" s="105">
        <v>10000</v>
      </c>
      <c r="H16" s="108">
        <v>10000</v>
      </c>
      <c r="I16" s="108"/>
      <c r="J16" s="108"/>
      <c r="K16" s="108"/>
      <c r="L16" s="105"/>
      <c r="M16" s="105"/>
      <c r="N16" s="105"/>
      <c r="O16" s="105"/>
      <c r="P16" s="105"/>
      <c r="Q16" s="105"/>
    </row>
    <row r="17" customHeight="1" spans="1:17">
      <c r="A17" s="107" t="s">
        <v>33</v>
      </c>
      <c r="B17" s="107"/>
      <c r="C17" s="107"/>
      <c r="D17" s="106"/>
      <c r="E17" s="106"/>
      <c r="F17" s="105">
        <v>60000</v>
      </c>
      <c r="G17" s="105">
        <v>60000</v>
      </c>
      <c r="H17" s="105">
        <v>60000</v>
      </c>
      <c r="I17" s="105"/>
      <c r="J17" s="105"/>
      <c r="K17" s="105"/>
      <c r="L17" s="105"/>
      <c r="M17" s="105"/>
      <c r="N17" s="105"/>
      <c r="O17" s="105"/>
      <c r="P17" s="105"/>
      <c r="Q17" s="105"/>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15" sqref="B15"/>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2"/>
      <c r="B2" s="72"/>
      <c r="C2" s="72"/>
      <c r="D2" s="72"/>
      <c r="E2" s="72"/>
      <c r="F2" s="72"/>
      <c r="G2" s="72"/>
      <c r="H2" s="73"/>
      <c r="I2" s="72"/>
      <c r="J2" s="72"/>
      <c r="K2" s="72"/>
      <c r="L2" s="59"/>
      <c r="M2" s="89"/>
      <c r="N2" s="90" t="s">
        <v>444</v>
      </c>
    </row>
    <row r="3" ht="27.85" customHeight="1" spans="1:14">
      <c r="A3" s="61" t="s">
        <v>445</v>
      </c>
      <c r="B3" s="74"/>
      <c r="C3" s="74"/>
      <c r="D3" s="74"/>
      <c r="E3" s="74"/>
      <c r="F3" s="74"/>
      <c r="G3" s="74"/>
      <c r="H3" s="75"/>
      <c r="I3" s="74"/>
      <c r="J3" s="74"/>
      <c r="K3" s="74"/>
      <c r="L3" s="51"/>
      <c r="M3" s="75"/>
      <c r="N3" s="74"/>
    </row>
    <row r="4" ht="18.85" customHeight="1" spans="1:14">
      <c r="A4" s="62" t="str">
        <f>'部门财务收支预算总表01-1'!A4</f>
        <v>单位名称：中共新平彝族傣族自治县委员会政法委员会</v>
      </c>
      <c r="B4" s="63"/>
      <c r="C4" s="63"/>
      <c r="D4" s="63"/>
      <c r="E4" s="63"/>
      <c r="F4" s="63"/>
      <c r="G4" s="63"/>
      <c r="H4" s="73"/>
      <c r="I4" s="72"/>
      <c r="J4" s="72"/>
      <c r="K4" s="72"/>
      <c r="L4" s="70"/>
      <c r="M4" s="91"/>
      <c r="N4" s="92" t="s">
        <v>141</v>
      </c>
    </row>
    <row r="5" ht="15.75" customHeight="1" spans="1:14">
      <c r="A5" s="18" t="s">
        <v>428</v>
      </c>
      <c r="B5" s="76" t="s">
        <v>446</v>
      </c>
      <c r="C5" s="76" t="s">
        <v>447</v>
      </c>
      <c r="D5" s="77" t="s">
        <v>157</v>
      </c>
      <c r="E5" s="77"/>
      <c r="F5" s="77"/>
      <c r="G5" s="77"/>
      <c r="H5" s="78"/>
      <c r="I5" s="77"/>
      <c r="J5" s="77"/>
      <c r="K5" s="77"/>
      <c r="L5" s="93"/>
      <c r="M5" s="78"/>
      <c r="N5" s="94"/>
    </row>
    <row r="6" ht="17.2" customHeight="1" spans="1:14">
      <c r="A6" s="21"/>
      <c r="B6" s="79"/>
      <c r="C6" s="79"/>
      <c r="D6" s="79" t="s">
        <v>33</v>
      </c>
      <c r="E6" s="79" t="s">
        <v>36</v>
      </c>
      <c r="F6" s="79" t="s">
        <v>448</v>
      </c>
      <c r="G6" s="79" t="s">
        <v>449</v>
      </c>
      <c r="H6" s="80" t="s">
        <v>450</v>
      </c>
      <c r="I6" s="95" t="s">
        <v>437</v>
      </c>
      <c r="J6" s="95"/>
      <c r="K6" s="95"/>
      <c r="L6" s="96"/>
      <c r="M6" s="97"/>
      <c r="N6" s="81"/>
    </row>
    <row r="7" ht="54" customHeight="1" spans="1:14">
      <c r="A7" s="24"/>
      <c r="B7" s="81"/>
      <c r="C7" s="81"/>
      <c r="D7" s="81"/>
      <c r="E7" s="81"/>
      <c r="F7" s="81"/>
      <c r="G7" s="81"/>
      <c r="H7" s="82"/>
      <c r="I7" s="81" t="s">
        <v>35</v>
      </c>
      <c r="J7" s="81" t="s">
        <v>46</v>
      </c>
      <c r="K7" s="81" t="s">
        <v>451</v>
      </c>
      <c r="L7" s="98" t="s">
        <v>42</v>
      </c>
      <c r="M7" s="82" t="s">
        <v>43</v>
      </c>
      <c r="N7" s="81" t="s">
        <v>44</v>
      </c>
    </row>
    <row r="8" ht="15.05" customHeight="1" spans="1:14">
      <c r="A8" s="24">
        <v>1</v>
      </c>
      <c r="B8" s="81">
        <v>2</v>
      </c>
      <c r="C8" s="81">
        <v>3</v>
      </c>
      <c r="D8" s="82">
        <v>4</v>
      </c>
      <c r="E8" s="82">
        <v>5</v>
      </c>
      <c r="F8" s="82">
        <v>6</v>
      </c>
      <c r="G8" s="82">
        <v>7</v>
      </c>
      <c r="H8" s="82">
        <v>8</v>
      </c>
      <c r="I8" s="82">
        <v>9</v>
      </c>
      <c r="J8" s="82">
        <v>10</v>
      </c>
      <c r="K8" s="82">
        <v>11</v>
      </c>
      <c r="L8" s="82">
        <v>12</v>
      </c>
      <c r="M8" s="82">
        <v>13</v>
      </c>
      <c r="N8" s="82">
        <v>14</v>
      </c>
    </row>
    <row r="9" ht="20.95" customHeight="1" spans="1:14">
      <c r="A9" s="83"/>
      <c r="B9" s="84"/>
      <c r="C9" s="84"/>
      <c r="D9" s="85"/>
      <c r="E9" s="85"/>
      <c r="F9" s="85"/>
      <c r="G9" s="85"/>
      <c r="H9" s="85"/>
      <c r="I9" s="85"/>
      <c r="J9" s="85"/>
      <c r="K9" s="85"/>
      <c r="L9" s="99"/>
      <c r="M9" s="85"/>
      <c r="N9" s="85"/>
    </row>
    <row r="10" ht="20.95" customHeight="1" spans="1:14">
      <c r="A10" s="83"/>
      <c r="B10" s="84"/>
      <c r="C10" s="84"/>
      <c r="D10" s="85"/>
      <c r="E10" s="85"/>
      <c r="F10" s="85"/>
      <c r="G10" s="85"/>
      <c r="H10" s="85"/>
      <c r="I10" s="85"/>
      <c r="J10" s="85"/>
      <c r="K10" s="85"/>
      <c r="L10" s="99"/>
      <c r="M10" s="85"/>
      <c r="N10" s="85"/>
    </row>
    <row r="11" ht="20.95" customHeight="1" spans="1:14">
      <c r="A11" s="86" t="s">
        <v>120</v>
      </c>
      <c r="B11" s="87"/>
      <c r="C11" s="88"/>
      <c r="D11" s="85"/>
      <c r="E11" s="85"/>
      <c r="F11" s="85"/>
      <c r="G11" s="85"/>
      <c r="H11" s="85"/>
      <c r="I11" s="85"/>
      <c r="J11" s="85"/>
      <c r="K11" s="85"/>
      <c r="L11" s="99"/>
      <c r="M11" s="85"/>
      <c r="N11" s="85"/>
    </row>
    <row r="12" customHeight="1" spans="1:1">
      <c r="A12" t="s">
        <v>425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G35" sqref="G35"/>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60"/>
      <c r="P2" s="59" t="s">
        <v>452</v>
      </c>
    </row>
    <row r="3" ht="27.85" customHeight="1" spans="1:16">
      <c r="A3" s="61" t="s">
        <v>453</v>
      </c>
      <c r="B3" s="16"/>
      <c r="C3" s="16"/>
      <c r="D3" s="16"/>
      <c r="E3" s="16"/>
      <c r="F3" s="16"/>
      <c r="G3" s="16"/>
      <c r="H3" s="16"/>
      <c r="I3" s="16"/>
      <c r="J3" s="16"/>
      <c r="K3" s="16"/>
      <c r="L3" s="16"/>
      <c r="M3" s="16"/>
      <c r="N3" s="16"/>
      <c r="O3" s="16"/>
      <c r="P3" s="16"/>
    </row>
    <row r="4" ht="18" customHeight="1" spans="1:16">
      <c r="A4" s="62" t="str">
        <f>'部门财务收支预算总表01-1'!A4</f>
        <v>单位名称：中共新平彝族傣族自治县委员会政法委员会</v>
      </c>
      <c r="B4" s="63"/>
      <c r="C4" s="63"/>
      <c r="D4" s="64"/>
      <c r="P4" s="70" t="s">
        <v>141</v>
      </c>
    </row>
    <row r="5" ht="19.5" customHeight="1" spans="1:16">
      <c r="A5" s="19" t="s">
        <v>454</v>
      </c>
      <c r="B5" s="33" t="s">
        <v>157</v>
      </c>
      <c r="C5" s="34"/>
      <c r="D5" s="34"/>
      <c r="E5" s="65" t="s">
        <v>455</v>
      </c>
      <c r="F5" s="65"/>
      <c r="G5" s="65"/>
      <c r="H5" s="65"/>
      <c r="I5" s="65"/>
      <c r="J5" s="65"/>
      <c r="K5" s="65"/>
      <c r="L5" s="65"/>
      <c r="M5" s="65"/>
      <c r="N5" s="65"/>
      <c r="O5" s="65"/>
      <c r="P5" s="65"/>
    </row>
    <row r="6" ht="40.6" customHeight="1" spans="1:16">
      <c r="A6" s="25"/>
      <c r="B6" s="22" t="s">
        <v>33</v>
      </c>
      <c r="C6" s="18" t="s">
        <v>36</v>
      </c>
      <c r="D6" s="66" t="s">
        <v>435</v>
      </c>
      <c r="E6" s="67" t="s">
        <v>456</v>
      </c>
      <c r="F6" s="67" t="s">
        <v>457</v>
      </c>
      <c r="G6" s="67" t="s">
        <v>458</v>
      </c>
      <c r="H6" s="67" t="s">
        <v>459</v>
      </c>
      <c r="I6" s="67" t="s">
        <v>460</v>
      </c>
      <c r="J6" s="67" t="s">
        <v>461</v>
      </c>
      <c r="K6" s="67" t="s">
        <v>462</v>
      </c>
      <c r="L6" s="67" t="s">
        <v>463</v>
      </c>
      <c r="M6" s="67" t="s">
        <v>464</v>
      </c>
      <c r="N6" s="67" t="s">
        <v>465</v>
      </c>
      <c r="O6" s="67" t="s">
        <v>466</v>
      </c>
      <c r="P6" s="67" t="s">
        <v>467</v>
      </c>
    </row>
    <row r="7" ht="19.5" customHeight="1" spans="1:16">
      <c r="A7" s="68">
        <v>1</v>
      </c>
      <c r="B7" s="68">
        <v>2</v>
      </c>
      <c r="C7" s="68">
        <v>3</v>
      </c>
      <c r="D7" s="33">
        <v>4</v>
      </c>
      <c r="E7" s="68">
        <v>5</v>
      </c>
      <c r="F7" s="33">
        <v>6</v>
      </c>
      <c r="G7" s="68">
        <v>7</v>
      </c>
      <c r="H7" s="33">
        <v>8</v>
      </c>
      <c r="I7" s="68">
        <v>9</v>
      </c>
      <c r="J7" s="33">
        <v>10</v>
      </c>
      <c r="K7" s="68">
        <v>11</v>
      </c>
      <c r="L7" s="33">
        <v>12</v>
      </c>
      <c r="M7" s="68">
        <v>13</v>
      </c>
      <c r="N7" s="33">
        <v>14</v>
      </c>
      <c r="O7" s="68">
        <v>15</v>
      </c>
      <c r="P7" s="71">
        <v>16</v>
      </c>
    </row>
    <row r="8" ht="28.5" customHeight="1" spans="1:16">
      <c r="A8" s="27"/>
      <c r="B8" s="69"/>
      <c r="C8" s="69"/>
      <c r="D8" s="69"/>
      <c r="E8" s="69"/>
      <c r="F8" s="69"/>
      <c r="G8" s="69"/>
      <c r="H8" s="69"/>
      <c r="I8" s="69"/>
      <c r="J8" s="69"/>
      <c r="K8" s="69"/>
      <c r="L8" s="69"/>
      <c r="M8" s="69"/>
      <c r="N8" s="69"/>
      <c r="O8" s="69"/>
      <c r="P8" s="69"/>
    </row>
    <row r="9" ht="29.95" customHeight="1" spans="1:16">
      <c r="A9" s="27"/>
      <c r="B9" s="69"/>
      <c r="C9" s="69"/>
      <c r="D9" s="69"/>
      <c r="E9" s="69"/>
      <c r="F9" s="69"/>
      <c r="G9" s="69"/>
      <c r="H9" s="69"/>
      <c r="I9" s="69"/>
      <c r="J9" s="69"/>
      <c r="K9" s="69"/>
      <c r="L9" s="69"/>
      <c r="M9" s="69"/>
      <c r="N9" s="69"/>
      <c r="O9" s="69"/>
      <c r="P9" s="69"/>
    </row>
    <row r="10" customHeight="1" spans="1:1">
      <c r="A10" t="s">
        <v>425</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8" sqref="E28"/>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9" t="s">
        <v>468</v>
      </c>
    </row>
    <row r="3" ht="28.5" customHeight="1" spans="1:10">
      <c r="A3" s="50" t="s">
        <v>469</v>
      </c>
      <c r="B3" s="16"/>
      <c r="C3" s="16"/>
      <c r="D3" s="16"/>
      <c r="E3" s="16"/>
      <c r="F3" s="51"/>
      <c r="G3" s="16"/>
      <c r="H3" s="51"/>
      <c r="I3" s="51"/>
      <c r="J3" s="16"/>
    </row>
    <row r="4" ht="17.2" customHeight="1" spans="1:1">
      <c r="A4" s="5" t="str">
        <f>'部门财务收支预算总表01-1'!A4</f>
        <v>单位名称：中共新平彝族傣族自治县委员会政法委员会</v>
      </c>
    </row>
    <row r="5" ht="44.2" customHeight="1" spans="1:10">
      <c r="A5" s="52" t="s">
        <v>272</v>
      </c>
      <c r="B5" s="52" t="s">
        <v>273</v>
      </c>
      <c r="C5" s="52" t="s">
        <v>274</v>
      </c>
      <c r="D5" s="52" t="s">
        <v>275</v>
      </c>
      <c r="E5" s="52" t="s">
        <v>276</v>
      </c>
      <c r="F5" s="53" t="s">
        <v>277</v>
      </c>
      <c r="G5" s="52" t="s">
        <v>278</v>
      </c>
      <c r="H5" s="53" t="s">
        <v>279</v>
      </c>
      <c r="I5" s="53" t="s">
        <v>280</v>
      </c>
      <c r="J5" s="52" t="s">
        <v>281</v>
      </c>
    </row>
    <row r="6" ht="14.25" customHeight="1" spans="1:10">
      <c r="A6" s="52">
        <v>1</v>
      </c>
      <c r="B6" s="52">
        <v>2</v>
      </c>
      <c r="C6" s="52">
        <v>3</v>
      </c>
      <c r="D6" s="52">
        <v>4</v>
      </c>
      <c r="E6" s="52">
        <v>5</v>
      </c>
      <c r="F6" s="53">
        <v>6</v>
      </c>
      <c r="G6" s="52">
        <v>7</v>
      </c>
      <c r="H6" s="53">
        <v>8</v>
      </c>
      <c r="I6" s="53">
        <v>9</v>
      </c>
      <c r="J6" s="52">
        <v>10</v>
      </c>
    </row>
    <row r="7" ht="42.05" customHeight="1" spans="1:10">
      <c r="A7" s="54"/>
      <c r="B7" s="55"/>
      <c r="C7" s="55"/>
      <c r="D7" s="55"/>
      <c r="E7" s="56"/>
      <c r="F7" s="57"/>
      <c r="G7" s="56"/>
      <c r="H7" s="57"/>
      <c r="I7" s="57"/>
      <c r="J7" s="56"/>
    </row>
    <row r="8" ht="42.05" customHeight="1" spans="1:10">
      <c r="A8" s="54"/>
      <c r="B8" s="58"/>
      <c r="C8" s="58"/>
      <c r="D8" s="58"/>
      <c r="E8" s="54"/>
      <c r="F8" s="58"/>
      <c r="G8" s="54"/>
      <c r="H8" s="58"/>
      <c r="I8" s="58"/>
      <c r="J8" s="54"/>
    </row>
    <row r="9" customHeight="1" spans="1:1">
      <c r="A9" t="s">
        <v>425</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workbookViewId="0">
      <pane ySplit="1" topLeftCell="A2" activePane="bottomLeft" state="frozen"/>
      <selection/>
      <selection pane="bottomLeft" activeCell="B20" sqref="B2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470</v>
      </c>
    </row>
    <row r="3" ht="30.6" customHeight="1" spans="1:8">
      <c r="A3" s="40" t="s">
        <v>471</v>
      </c>
      <c r="B3" s="40"/>
      <c r="C3" s="40"/>
      <c r="D3" s="40"/>
      <c r="E3" s="40"/>
      <c r="F3" s="40"/>
      <c r="G3" s="40"/>
      <c r="H3" s="40"/>
    </row>
    <row r="4" ht="18.85" customHeight="1" spans="1:8">
      <c r="A4" s="41" t="str">
        <f>'部门财务收支预算总表01-1'!A4</f>
        <v>单位名称：中共新平彝族傣族自治县委员会政法委员会</v>
      </c>
      <c r="B4" s="38"/>
      <c r="C4" s="38"/>
      <c r="D4" s="38"/>
      <c r="E4" s="38"/>
      <c r="F4" s="38"/>
      <c r="G4" s="38"/>
      <c r="H4" s="38"/>
    </row>
    <row r="5" ht="18.85" customHeight="1" spans="1:8">
      <c r="A5" s="42" t="s">
        <v>150</v>
      </c>
      <c r="B5" s="42" t="s">
        <v>472</v>
      </c>
      <c r="C5" s="42" t="s">
        <v>473</v>
      </c>
      <c r="D5" s="42" t="s">
        <v>474</v>
      </c>
      <c r="E5" s="42" t="s">
        <v>431</v>
      </c>
      <c r="F5" s="42" t="s">
        <v>475</v>
      </c>
      <c r="G5" s="42"/>
      <c r="H5" s="42"/>
    </row>
    <row r="6" ht="18.85" customHeight="1" spans="1:8">
      <c r="A6" s="42"/>
      <c r="B6" s="42"/>
      <c r="C6" s="42"/>
      <c r="D6" s="42"/>
      <c r="E6" s="42"/>
      <c r="F6" s="42" t="s">
        <v>432</v>
      </c>
      <c r="G6" s="42" t="s">
        <v>476</v>
      </c>
      <c r="H6" s="42" t="s">
        <v>477</v>
      </c>
    </row>
    <row r="7" ht="18.85" customHeight="1" spans="1:8">
      <c r="A7" s="43" t="s">
        <v>64</v>
      </c>
      <c r="B7" s="43" t="s">
        <v>65</v>
      </c>
      <c r="C7" s="43" t="s">
        <v>66</v>
      </c>
      <c r="D7" s="43" t="s">
        <v>67</v>
      </c>
      <c r="E7" s="43" t="s">
        <v>68</v>
      </c>
      <c r="F7" s="43" t="s">
        <v>69</v>
      </c>
      <c r="G7" s="43" t="s">
        <v>70</v>
      </c>
      <c r="H7" s="43" t="s">
        <v>71</v>
      </c>
    </row>
    <row r="8" ht="29.95" customHeight="1" spans="1:8">
      <c r="A8" s="44" t="s">
        <v>48</v>
      </c>
      <c r="B8" s="45" t="s">
        <v>478</v>
      </c>
      <c r="C8" s="46" t="s">
        <v>479</v>
      </c>
      <c r="D8" s="47" t="s">
        <v>480</v>
      </c>
      <c r="E8" s="42" t="s">
        <v>352</v>
      </c>
      <c r="F8" s="48">
        <v>3</v>
      </c>
      <c r="G8" s="48">
        <v>3000</v>
      </c>
      <c r="H8" s="48">
        <f t="shared" ref="H8:H11" si="0">F8*G8</f>
        <v>9000</v>
      </c>
    </row>
    <row r="9" ht="20.15" customHeight="1" spans="1:8">
      <c r="A9" s="44" t="s">
        <v>48</v>
      </c>
      <c r="B9" s="45" t="s">
        <v>478</v>
      </c>
      <c r="C9" s="46" t="s">
        <v>479</v>
      </c>
      <c r="D9" s="47" t="s">
        <v>481</v>
      </c>
      <c r="E9" s="42" t="s">
        <v>352</v>
      </c>
      <c r="F9" s="48">
        <v>1</v>
      </c>
      <c r="G9" s="48">
        <v>5000</v>
      </c>
      <c r="H9" s="48">
        <f t="shared" si="0"/>
        <v>5000</v>
      </c>
    </row>
    <row r="10" customHeight="1" spans="1:8">
      <c r="A10" s="44" t="s">
        <v>48</v>
      </c>
      <c r="B10" s="45" t="s">
        <v>478</v>
      </c>
      <c r="C10" s="46" t="s">
        <v>482</v>
      </c>
      <c r="D10" s="47" t="s">
        <v>483</v>
      </c>
      <c r="E10" s="42" t="s">
        <v>352</v>
      </c>
      <c r="F10" s="48">
        <v>1</v>
      </c>
      <c r="G10" s="48">
        <v>30000</v>
      </c>
      <c r="H10" s="48">
        <f t="shared" si="0"/>
        <v>30000</v>
      </c>
    </row>
    <row r="11" customHeight="1" spans="1:8">
      <c r="A11" s="44" t="s">
        <v>48</v>
      </c>
      <c r="B11" s="45" t="s">
        <v>478</v>
      </c>
      <c r="C11" s="46" t="s">
        <v>484</v>
      </c>
      <c r="D11" s="47" t="s">
        <v>485</v>
      </c>
      <c r="E11" s="42" t="s">
        <v>352</v>
      </c>
      <c r="F11" s="48">
        <v>1</v>
      </c>
      <c r="G11" s="48">
        <v>4000</v>
      </c>
      <c r="H11" s="48">
        <f t="shared" si="0"/>
        <v>4000</v>
      </c>
    </row>
    <row r="12" customHeight="1" spans="1:8">
      <c r="A12" s="42" t="s">
        <v>33</v>
      </c>
      <c r="B12" s="42"/>
      <c r="C12" s="42"/>
      <c r="D12" s="42"/>
      <c r="E12" s="42"/>
      <c r="F12" s="48">
        <v>6</v>
      </c>
      <c r="G12" s="49">
        <v>42000</v>
      </c>
      <c r="H12" s="49">
        <v>48000</v>
      </c>
    </row>
  </sheetData>
  <mergeCells count="8">
    <mergeCell ref="A3:H3"/>
    <mergeCell ref="F5:H5"/>
    <mergeCell ref="A12:E12"/>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F31" sqref="F31"/>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486</v>
      </c>
    </row>
    <row r="3" ht="27.85" customHeight="1" spans="1:11">
      <c r="A3" s="16" t="s">
        <v>487</v>
      </c>
      <c r="B3" s="16"/>
      <c r="C3" s="16"/>
      <c r="D3" s="16"/>
      <c r="E3" s="16"/>
      <c r="F3" s="16"/>
      <c r="G3" s="16"/>
      <c r="H3" s="16"/>
      <c r="I3" s="16"/>
      <c r="J3" s="16"/>
      <c r="K3" s="16"/>
    </row>
    <row r="4" ht="13.6" customHeight="1" spans="1:11">
      <c r="A4" s="5" t="str">
        <f>'部门财务收支预算总表01-1'!A4</f>
        <v>单位名称：中共新平彝族傣族自治县委员会政法委员会</v>
      </c>
      <c r="B4" s="6"/>
      <c r="C4" s="6"/>
      <c r="D4" s="6"/>
      <c r="E4" s="6"/>
      <c r="F4" s="6"/>
      <c r="G4" s="6"/>
      <c r="H4" s="7"/>
      <c r="I4" s="7"/>
      <c r="J4" s="7"/>
      <c r="K4" s="8" t="s">
        <v>141</v>
      </c>
    </row>
    <row r="5" ht="21.8" customHeight="1" spans="1:11">
      <c r="A5" s="17" t="s">
        <v>225</v>
      </c>
      <c r="B5" s="17" t="s">
        <v>152</v>
      </c>
      <c r="C5" s="17" t="s">
        <v>226</v>
      </c>
      <c r="D5" s="18" t="s">
        <v>153</v>
      </c>
      <c r="E5" s="18" t="s">
        <v>154</v>
      </c>
      <c r="F5" s="18" t="s">
        <v>227</v>
      </c>
      <c r="G5" s="18" t="s">
        <v>156</v>
      </c>
      <c r="H5" s="19" t="s">
        <v>33</v>
      </c>
      <c r="I5" s="33" t="s">
        <v>488</v>
      </c>
      <c r="J5" s="34"/>
      <c r="K5" s="35"/>
    </row>
    <row r="6" ht="21.8" customHeight="1" spans="1:11">
      <c r="A6" s="20"/>
      <c r="B6" s="20"/>
      <c r="C6" s="20"/>
      <c r="D6" s="21"/>
      <c r="E6" s="21"/>
      <c r="F6" s="21"/>
      <c r="G6" s="21"/>
      <c r="H6" s="22"/>
      <c r="I6" s="18" t="s">
        <v>36</v>
      </c>
      <c r="J6" s="18" t="s">
        <v>37</v>
      </c>
      <c r="K6" s="18" t="s">
        <v>38</v>
      </c>
    </row>
    <row r="7" ht="40.6" customHeight="1" spans="1:11">
      <c r="A7" s="23"/>
      <c r="B7" s="23"/>
      <c r="C7" s="23"/>
      <c r="D7" s="24"/>
      <c r="E7" s="24"/>
      <c r="F7" s="24"/>
      <c r="G7" s="24"/>
      <c r="H7" s="25"/>
      <c r="I7" s="24" t="s">
        <v>35</v>
      </c>
      <c r="J7" s="24"/>
      <c r="K7" s="24"/>
    </row>
    <row r="8" ht="15.05" customHeight="1" spans="1:11">
      <c r="A8" s="26">
        <v>1</v>
      </c>
      <c r="B8" s="26">
        <v>2</v>
      </c>
      <c r="C8" s="26">
        <v>3</v>
      </c>
      <c r="D8" s="26">
        <v>4</v>
      </c>
      <c r="E8" s="26">
        <v>5</v>
      </c>
      <c r="F8" s="26">
        <v>6</v>
      </c>
      <c r="G8" s="26">
        <v>7</v>
      </c>
      <c r="H8" s="26">
        <v>8</v>
      </c>
      <c r="I8" s="26">
        <v>9</v>
      </c>
      <c r="J8" s="36">
        <v>10</v>
      </c>
      <c r="K8" s="36">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18.85" customHeight="1" spans="1:11">
      <c r="A11" s="30" t="s">
        <v>120</v>
      </c>
      <c r="B11" s="31"/>
      <c r="C11" s="31"/>
      <c r="D11" s="31"/>
      <c r="E11" s="31"/>
      <c r="F11" s="31"/>
      <c r="G11" s="32"/>
      <c r="H11" s="29"/>
      <c r="I11" s="29"/>
      <c r="J11" s="29"/>
      <c r="K11" s="29"/>
    </row>
    <row r="12" customHeight="1" spans="2:2">
      <c r="B12" t="s">
        <v>425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tabSelected="1" workbookViewId="0">
      <pane ySplit="1" topLeftCell="A2" activePane="bottomLeft" state="frozen"/>
      <selection/>
      <selection pane="bottomLeft" activeCell="C23" sqref="C23"/>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489</v>
      </c>
    </row>
    <row r="3" ht="27.85" customHeight="1" spans="1:7">
      <c r="A3" s="4" t="s">
        <v>490</v>
      </c>
      <c r="B3" s="4"/>
      <c r="C3" s="4"/>
      <c r="D3" s="4"/>
      <c r="E3" s="4"/>
      <c r="F3" s="4"/>
      <c r="G3" s="4"/>
    </row>
    <row r="4" ht="13.6" customHeight="1" spans="1:7">
      <c r="A4" s="5" t="str">
        <f>'部门财务收支预算总表01-1'!A4</f>
        <v>单位名称：中共新平彝族傣族自治县委员会政法委员会</v>
      </c>
      <c r="B4" s="6"/>
      <c r="C4" s="6"/>
      <c r="D4" s="6"/>
      <c r="E4" s="7"/>
      <c r="F4" s="7"/>
      <c r="G4" s="8" t="s">
        <v>141</v>
      </c>
    </row>
    <row r="5" ht="21.8" customHeight="1" spans="1:7">
      <c r="A5" s="9" t="s">
        <v>226</v>
      </c>
      <c r="B5" s="9" t="s">
        <v>225</v>
      </c>
      <c r="C5" s="9" t="s">
        <v>152</v>
      </c>
      <c r="D5" s="9" t="s">
        <v>491</v>
      </c>
      <c r="E5" s="9" t="s">
        <v>36</v>
      </c>
      <c r="F5" s="9"/>
      <c r="G5" s="9"/>
    </row>
    <row r="6" ht="21.8" customHeight="1" spans="1:7">
      <c r="A6" s="9"/>
      <c r="B6" s="9"/>
      <c r="C6" s="9"/>
      <c r="D6" s="9"/>
      <c r="E6" s="9">
        <v>2025</v>
      </c>
      <c r="F6" s="9">
        <v>2026</v>
      </c>
      <c r="G6" s="9">
        <v>2027</v>
      </c>
    </row>
    <row r="7" ht="40.6" customHeight="1" spans="1:7">
      <c r="A7" s="9"/>
      <c r="B7" s="9"/>
      <c r="C7" s="9"/>
      <c r="D7" s="9"/>
      <c r="E7" s="9"/>
      <c r="F7" s="9"/>
      <c r="G7" s="9"/>
    </row>
    <row r="8" ht="15.05" customHeight="1" spans="1:7">
      <c r="A8" s="10" t="s">
        <v>64</v>
      </c>
      <c r="B8" s="10">
        <v>2</v>
      </c>
      <c r="C8" s="10">
        <v>3</v>
      </c>
      <c r="D8" s="10">
        <v>4</v>
      </c>
      <c r="E8" s="10">
        <v>5</v>
      </c>
      <c r="F8" s="10">
        <v>6</v>
      </c>
      <c r="G8" s="10">
        <v>7</v>
      </c>
    </row>
    <row r="9" ht="30" customHeight="1" spans="1:7">
      <c r="A9" s="11" t="s">
        <v>48</v>
      </c>
      <c r="B9" s="11" t="s">
        <v>231</v>
      </c>
      <c r="C9" s="12" t="s">
        <v>230</v>
      </c>
      <c r="D9" s="11" t="s">
        <v>492</v>
      </c>
      <c r="E9" s="13">
        <v>107500</v>
      </c>
      <c r="F9" s="13">
        <v>107500</v>
      </c>
      <c r="G9" s="13">
        <v>107500</v>
      </c>
    </row>
    <row r="10" ht="30" customHeight="1" spans="1:7">
      <c r="A10" s="11" t="s">
        <v>48</v>
      </c>
      <c r="B10" s="11" t="s">
        <v>234</v>
      </c>
      <c r="C10" s="12" t="s">
        <v>233</v>
      </c>
      <c r="D10" s="11" t="s">
        <v>492</v>
      </c>
      <c r="E10" s="13">
        <v>8200</v>
      </c>
      <c r="F10" s="13">
        <v>8200</v>
      </c>
      <c r="G10" s="13">
        <v>8200</v>
      </c>
    </row>
    <row r="11" ht="30" customHeight="1" spans="1:7">
      <c r="A11" s="11" t="s">
        <v>48</v>
      </c>
      <c r="B11" s="11" t="s">
        <v>234</v>
      </c>
      <c r="C11" s="12" t="s">
        <v>236</v>
      </c>
      <c r="D11" s="11" t="s">
        <v>492</v>
      </c>
      <c r="E11" s="13">
        <v>31602</v>
      </c>
      <c r="F11" s="13">
        <v>31602</v>
      </c>
      <c r="G11" s="13">
        <v>31602</v>
      </c>
    </row>
    <row r="12" ht="30" customHeight="1" spans="1:7">
      <c r="A12" s="11" t="s">
        <v>48</v>
      </c>
      <c r="B12" s="11" t="s">
        <v>231</v>
      </c>
      <c r="C12" s="12" t="s">
        <v>240</v>
      </c>
      <c r="D12" s="11" t="s">
        <v>492</v>
      </c>
      <c r="E12" s="13"/>
      <c r="F12" s="13"/>
      <c r="G12" s="13"/>
    </row>
    <row r="13" ht="30" customHeight="1" spans="1:7">
      <c r="A13" s="11" t="s">
        <v>48</v>
      </c>
      <c r="B13" s="11" t="s">
        <v>231</v>
      </c>
      <c r="C13" s="12" t="s">
        <v>242</v>
      </c>
      <c r="D13" s="11" t="s">
        <v>492</v>
      </c>
      <c r="E13" s="13">
        <v>50000</v>
      </c>
      <c r="F13" s="13">
        <v>50000</v>
      </c>
      <c r="G13" s="13">
        <v>50000</v>
      </c>
    </row>
    <row r="14" ht="30" customHeight="1" spans="1:7">
      <c r="A14" s="11" t="s">
        <v>48</v>
      </c>
      <c r="B14" s="11" t="s">
        <v>251</v>
      </c>
      <c r="C14" s="12" t="s">
        <v>250</v>
      </c>
      <c r="D14" s="11" t="s">
        <v>492</v>
      </c>
      <c r="E14" s="13"/>
      <c r="F14" s="13"/>
      <c r="G14" s="13"/>
    </row>
    <row r="15" ht="30" customHeight="1" spans="1:7">
      <c r="A15" s="11" t="s">
        <v>48</v>
      </c>
      <c r="B15" s="11" t="s">
        <v>231</v>
      </c>
      <c r="C15" s="12" t="s">
        <v>255</v>
      </c>
      <c r="D15" s="11" t="s">
        <v>492</v>
      </c>
      <c r="E15" s="13">
        <v>80000</v>
      </c>
      <c r="F15" s="13">
        <v>80000</v>
      </c>
      <c r="G15" s="13">
        <v>80000</v>
      </c>
    </row>
    <row r="16" ht="30" customHeight="1" spans="1:7">
      <c r="A16" s="11" t="s">
        <v>48</v>
      </c>
      <c r="B16" s="11" t="s">
        <v>231</v>
      </c>
      <c r="C16" s="12" t="s">
        <v>259</v>
      </c>
      <c r="D16" s="11" t="s">
        <v>492</v>
      </c>
      <c r="E16" s="13">
        <v>30000</v>
      </c>
      <c r="F16" s="13">
        <v>30000</v>
      </c>
      <c r="G16" s="13">
        <v>30000</v>
      </c>
    </row>
    <row r="17" ht="30" customHeight="1" spans="1:7">
      <c r="A17" s="11" t="s">
        <v>48</v>
      </c>
      <c r="B17" s="11" t="s">
        <v>234</v>
      </c>
      <c r="C17" s="12" t="s">
        <v>263</v>
      </c>
      <c r="D17" s="11" t="s">
        <v>492</v>
      </c>
      <c r="E17" s="13">
        <v>260000</v>
      </c>
      <c r="F17" s="13">
        <v>260000</v>
      </c>
      <c r="G17" s="13">
        <v>260000</v>
      </c>
    </row>
    <row r="18" ht="30" customHeight="1" spans="1:7">
      <c r="A18" s="11" t="s">
        <v>48</v>
      </c>
      <c r="B18" s="11" t="s">
        <v>231</v>
      </c>
      <c r="C18" s="14" t="s">
        <v>267</v>
      </c>
      <c r="D18" s="11" t="s">
        <v>493</v>
      </c>
      <c r="E18" s="13">
        <v>50000</v>
      </c>
      <c r="F18" s="13">
        <v>50000</v>
      </c>
      <c r="G18" s="13">
        <v>50000</v>
      </c>
    </row>
    <row r="19" ht="30" customHeight="1" spans="1:7">
      <c r="A19" s="11" t="s">
        <v>48</v>
      </c>
      <c r="B19" s="11" t="s">
        <v>234</v>
      </c>
      <c r="C19" s="14" t="s">
        <v>269</v>
      </c>
      <c r="D19" s="11" t="s">
        <v>493</v>
      </c>
      <c r="E19" s="13">
        <v>40000</v>
      </c>
      <c r="F19" s="13">
        <v>40000</v>
      </c>
      <c r="G19" s="13">
        <v>40000</v>
      </c>
    </row>
    <row r="20" customHeight="1" spans="1:7">
      <c r="A20" s="15" t="s">
        <v>33</v>
      </c>
      <c r="B20" s="15"/>
      <c r="C20" s="15"/>
      <c r="D20" s="15"/>
      <c r="E20" s="13">
        <v>567302</v>
      </c>
      <c r="F20" s="13">
        <v>567302</v>
      </c>
      <c r="G20" s="13">
        <v>567302</v>
      </c>
    </row>
  </sheetData>
  <mergeCells count="11">
    <mergeCell ref="A3:G3"/>
    <mergeCell ref="A4:D4"/>
    <mergeCell ref="E5:G5"/>
    <mergeCell ref="A20:D20"/>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I25" sqref="I25"/>
    </sheetView>
  </sheetViews>
  <sheetFormatPr defaultColWidth="8" defaultRowHeight="14.25" customHeight="1"/>
  <cols>
    <col min="1" max="1" width="21.1083333333333" customWidth="1"/>
    <col min="2" max="2" width="35.2166666666667" customWidth="1"/>
    <col min="3" max="5" width="13.625" customWidth="1"/>
    <col min="6" max="8" width="10.5" customWidth="1"/>
    <col min="9" max="9" width="16.2166666666667" customWidth="1"/>
    <col min="10" max="11" width="9.375" customWidth="1"/>
    <col min="12" max="12" width="9" customWidth="1"/>
    <col min="13" max="19" width="11.5" customWidth="1"/>
  </cols>
  <sheetData>
    <row r="1" customHeight="1" spans="1:19">
      <c r="A1" s="1"/>
      <c r="B1" s="1"/>
      <c r="C1" s="1"/>
      <c r="D1" s="1"/>
      <c r="E1" s="1"/>
      <c r="F1" s="1"/>
      <c r="G1" s="1"/>
      <c r="H1" s="1"/>
      <c r="I1" s="1"/>
      <c r="J1" s="1"/>
      <c r="K1" s="1"/>
      <c r="L1" s="1"/>
      <c r="M1" s="1"/>
      <c r="N1" s="1"/>
      <c r="O1" s="1"/>
      <c r="P1" s="1"/>
      <c r="Q1" s="1"/>
      <c r="R1" s="1"/>
      <c r="S1" s="1"/>
    </row>
    <row r="2" ht="11.95" customHeight="1" spans="1:18">
      <c r="A2" s="158"/>
      <c r="J2" s="169"/>
      <c r="R2" s="3" t="s">
        <v>29</v>
      </c>
    </row>
    <row r="3" ht="36" customHeight="1" spans="1:19">
      <c r="A3" s="159" t="s">
        <v>30</v>
      </c>
      <c r="B3" s="16"/>
      <c r="C3" s="16"/>
      <c r="D3" s="16"/>
      <c r="E3" s="16"/>
      <c r="F3" s="16"/>
      <c r="G3" s="16"/>
      <c r="H3" s="16"/>
      <c r="I3" s="16"/>
      <c r="J3" s="51"/>
      <c r="K3" s="16"/>
      <c r="L3" s="16"/>
      <c r="M3" s="16"/>
      <c r="N3" s="16"/>
      <c r="O3" s="16"/>
      <c r="P3" s="16"/>
      <c r="Q3" s="16"/>
      <c r="R3" s="16"/>
      <c r="S3" s="16"/>
    </row>
    <row r="4" ht="20.3" customHeight="1" spans="1:19">
      <c r="A4" s="100" t="str">
        <f>'部门财务收支预算总表01-1'!A4</f>
        <v>单位名称：中共新平彝族傣族自治县委员会政法委员会</v>
      </c>
      <c r="B4" s="7"/>
      <c r="C4" s="7"/>
      <c r="D4" s="7"/>
      <c r="E4" s="7"/>
      <c r="F4" s="7"/>
      <c r="G4" s="7"/>
      <c r="H4" s="7"/>
      <c r="I4" s="7"/>
      <c r="J4" s="170"/>
      <c r="K4" s="7"/>
      <c r="L4" s="7"/>
      <c r="M4" s="7"/>
      <c r="N4" s="8"/>
      <c r="O4" s="8"/>
      <c r="P4" s="8"/>
      <c r="Q4" s="8"/>
      <c r="R4" s="8" t="s">
        <v>3</v>
      </c>
      <c r="S4" s="8" t="s">
        <v>3</v>
      </c>
    </row>
    <row r="5" ht="18.85" customHeight="1" spans="1:19">
      <c r="A5" s="160" t="s">
        <v>31</v>
      </c>
      <c r="B5" s="161" t="s">
        <v>32</v>
      </c>
      <c r="C5" s="161" t="s">
        <v>33</v>
      </c>
      <c r="D5" s="162" t="s">
        <v>34</v>
      </c>
      <c r="E5" s="163"/>
      <c r="F5" s="163"/>
      <c r="G5" s="163"/>
      <c r="H5" s="163"/>
      <c r="I5" s="163"/>
      <c r="J5" s="171"/>
      <c r="K5" s="163"/>
      <c r="L5" s="163"/>
      <c r="M5" s="163"/>
      <c r="N5" s="172"/>
      <c r="O5" s="172" t="s">
        <v>22</v>
      </c>
      <c r="P5" s="172"/>
      <c r="Q5" s="172"/>
      <c r="R5" s="172"/>
      <c r="S5" s="172"/>
    </row>
    <row r="6" ht="18" customHeight="1" spans="1:19">
      <c r="A6" s="164"/>
      <c r="B6" s="165"/>
      <c r="C6" s="165"/>
      <c r="D6" s="165" t="s">
        <v>35</v>
      </c>
      <c r="E6" s="165" t="s">
        <v>36</v>
      </c>
      <c r="F6" s="165" t="s">
        <v>37</v>
      </c>
      <c r="G6" s="165" t="s">
        <v>38</v>
      </c>
      <c r="H6" s="165" t="s">
        <v>39</v>
      </c>
      <c r="I6" s="173" t="s">
        <v>40</v>
      </c>
      <c r="J6" s="174"/>
      <c r="K6" s="173" t="s">
        <v>41</v>
      </c>
      <c r="L6" s="173" t="s">
        <v>42</v>
      </c>
      <c r="M6" s="173" t="s">
        <v>43</v>
      </c>
      <c r="N6" s="175" t="s">
        <v>44</v>
      </c>
      <c r="O6" s="176" t="s">
        <v>35</v>
      </c>
      <c r="P6" s="176" t="s">
        <v>36</v>
      </c>
      <c r="Q6" s="176" t="s">
        <v>37</v>
      </c>
      <c r="R6" s="176" t="s">
        <v>38</v>
      </c>
      <c r="S6" s="176" t="s">
        <v>45</v>
      </c>
    </row>
    <row r="7" ht="29.3" customHeight="1" spans="1:19">
      <c r="A7" s="166"/>
      <c r="B7" s="167"/>
      <c r="C7" s="167"/>
      <c r="D7" s="167"/>
      <c r="E7" s="167"/>
      <c r="F7" s="167"/>
      <c r="G7" s="167"/>
      <c r="H7" s="167"/>
      <c r="I7" s="177" t="s">
        <v>35</v>
      </c>
      <c r="J7" s="177" t="s">
        <v>46</v>
      </c>
      <c r="K7" s="177" t="s">
        <v>41</v>
      </c>
      <c r="L7" s="177" t="s">
        <v>42</v>
      </c>
      <c r="M7" s="177" t="s">
        <v>43</v>
      </c>
      <c r="N7" s="177" t="s">
        <v>44</v>
      </c>
      <c r="O7" s="177"/>
      <c r="P7" s="177"/>
      <c r="Q7" s="177"/>
      <c r="R7" s="177"/>
      <c r="S7" s="177"/>
    </row>
    <row r="8" ht="16.55" customHeight="1" spans="1:19">
      <c r="A8" s="168">
        <v>1</v>
      </c>
      <c r="B8" s="26">
        <v>2</v>
      </c>
      <c r="C8" s="26">
        <v>3</v>
      </c>
      <c r="D8" s="26">
        <v>4</v>
      </c>
      <c r="E8" s="168">
        <v>5</v>
      </c>
      <c r="F8" s="26">
        <v>6</v>
      </c>
      <c r="G8" s="26">
        <v>7</v>
      </c>
      <c r="H8" s="168">
        <v>8</v>
      </c>
      <c r="I8" s="26">
        <v>9</v>
      </c>
      <c r="J8" s="36">
        <v>10</v>
      </c>
      <c r="K8" s="36">
        <v>11</v>
      </c>
      <c r="L8" s="178">
        <v>12</v>
      </c>
      <c r="M8" s="36">
        <v>13</v>
      </c>
      <c r="N8" s="36">
        <v>14</v>
      </c>
      <c r="O8" s="36">
        <v>15</v>
      </c>
      <c r="P8" s="36">
        <v>16</v>
      </c>
      <c r="Q8" s="36">
        <v>17</v>
      </c>
      <c r="R8" s="36">
        <v>18</v>
      </c>
      <c r="S8" s="36">
        <v>19</v>
      </c>
    </row>
    <row r="9" ht="31.45" customHeight="1" spans="1:19">
      <c r="A9" s="132" t="s">
        <v>47</v>
      </c>
      <c r="B9" s="132" t="s">
        <v>48</v>
      </c>
      <c r="C9" s="137">
        <f t="shared" ref="C9:C11" si="0">D9+I9</f>
        <v>3724769</v>
      </c>
      <c r="D9" s="137">
        <f t="shared" ref="D9:D11" si="1">E9</f>
        <v>3555420</v>
      </c>
      <c r="E9" s="137">
        <f t="shared" ref="E9:E11" si="2">3457420+98000</f>
        <v>3555420</v>
      </c>
      <c r="F9" s="137"/>
      <c r="G9" s="137"/>
      <c r="H9" s="137"/>
      <c r="I9" s="137">
        <v>169349</v>
      </c>
      <c r="J9" s="137"/>
      <c r="K9" s="137"/>
      <c r="L9" s="137">
        <v>169349</v>
      </c>
      <c r="M9" s="137"/>
      <c r="N9" s="137"/>
      <c r="O9" s="137"/>
      <c r="P9" s="137"/>
      <c r="Q9" s="137"/>
      <c r="R9" s="137"/>
      <c r="S9" s="137"/>
    </row>
    <row r="10" ht="31.45" customHeight="1" spans="1:19">
      <c r="A10" s="143" t="s">
        <v>49</v>
      </c>
      <c r="B10" s="143" t="s">
        <v>48</v>
      </c>
      <c r="C10" s="137">
        <f t="shared" si="0"/>
        <v>3724769</v>
      </c>
      <c r="D10" s="137">
        <f t="shared" si="1"/>
        <v>3555420</v>
      </c>
      <c r="E10" s="137">
        <f t="shared" si="2"/>
        <v>3555420</v>
      </c>
      <c r="F10" s="137"/>
      <c r="G10" s="137"/>
      <c r="H10" s="137"/>
      <c r="I10" s="137">
        <v>169349</v>
      </c>
      <c r="J10" s="137"/>
      <c r="K10" s="137"/>
      <c r="L10" s="137">
        <v>169349</v>
      </c>
      <c r="M10" s="137"/>
      <c r="N10" s="137"/>
      <c r="O10" s="104"/>
      <c r="P10" s="104"/>
      <c r="Q10" s="104"/>
      <c r="R10" s="104"/>
      <c r="S10" s="104"/>
    </row>
    <row r="11" ht="16.55" customHeight="1" spans="1:19">
      <c r="A11" s="145" t="s">
        <v>33</v>
      </c>
      <c r="B11" s="145"/>
      <c r="C11" s="137">
        <f t="shared" si="0"/>
        <v>3724769</v>
      </c>
      <c r="D11" s="137">
        <f t="shared" si="1"/>
        <v>3555420</v>
      </c>
      <c r="E11" s="137">
        <f t="shared" si="2"/>
        <v>3555420</v>
      </c>
      <c r="F11" s="137"/>
      <c r="G11" s="137"/>
      <c r="H11" s="137"/>
      <c r="I11" s="137">
        <v>169349</v>
      </c>
      <c r="J11" s="137"/>
      <c r="K11" s="137"/>
      <c r="L11" s="137">
        <v>169349</v>
      </c>
      <c r="M11" s="137"/>
      <c r="N11" s="137"/>
      <c r="O11" s="137"/>
      <c r="P11" s="137"/>
      <c r="Q11" s="137"/>
      <c r="R11" s="137"/>
      <c r="S11" s="137"/>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2" activePane="bottomLeft" state="frozen"/>
      <selection/>
      <selection pane="bottomLeft" activeCell="A3" sqref="A3:O3"/>
    </sheetView>
  </sheetViews>
  <sheetFormatPr defaultColWidth="9.10833333333333" defaultRowHeight="14.25" customHeight="1"/>
  <cols>
    <col min="1" max="1" width="14.2166666666667" customWidth="1"/>
    <col min="2" max="2" width="32.55" customWidth="1"/>
    <col min="3" max="6" width="18.8916666666667" customWidth="1"/>
    <col min="7" max="9" width="7.875" customWidth="1"/>
    <col min="10" max="10" width="14.25" customWidth="1"/>
    <col min="11" max="15" width="12.375" customWidth="1"/>
  </cols>
  <sheetData>
    <row r="1" customHeight="1" spans="1:15">
      <c r="A1" s="1"/>
      <c r="B1" s="1"/>
      <c r="C1" s="1"/>
      <c r="D1" s="1"/>
      <c r="E1" s="1"/>
      <c r="F1" s="1"/>
      <c r="G1" s="1"/>
      <c r="H1" s="1"/>
      <c r="I1" s="1"/>
      <c r="J1" s="1"/>
      <c r="K1" s="1"/>
      <c r="L1" s="1"/>
      <c r="M1" s="1"/>
      <c r="N1" s="1"/>
      <c r="O1" s="1"/>
    </row>
    <row r="2" ht="15.75" customHeight="1" spans="15:15">
      <c r="O2" s="60" t="s">
        <v>50</v>
      </c>
    </row>
    <row r="3" ht="28.5" customHeight="1" spans="1:15">
      <c r="A3" s="16" t="s">
        <v>51</v>
      </c>
      <c r="B3" s="16"/>
      <c r="C3" s="16"/>
      <c r="D3" s="16"/>
      <c r="E3" s="16"/>
      <c r="F3" s="16"/>
      <c r="G3" s="16"/>
      <c r="H3" s="16"/>
      <c r="I3" s="16"/>
      <c r="J3" s="16"/>
      <c r="K3" s="16"/>
      <c r="L3" s="16"/>
      <c r="M3" s="16"/>
      <c r="N3" s="16"/>
      <c r="O3" s="16"/>
    </row>
    <row r="4" ht="15.05" customHeight="1" spans="1:15">
      <c r="A4" s="112" t="s">
        <v>52</v>
      </c>
      <c r="B4" s="113"/>
      <c r="C4" s="63"/>
      <c r="D4" s="63"/>
      <c r="E4" s="63"/>
      <c r="F4" s="63"/>
      <c r="G4" s="7"/>
      <c r="H4" s="63"/>
      <c r="I4" s="63"/>
      <c r="J4" s="7"/>
      <c r="K4" s="63"/>
      <c r="L4" s="63"/>
      <c r="M4" s="7"/>
      <c r="N4" s="7"/>
      <c r="O4" s="114" t="s">
        <v>3</v>
      </c>
    </row>
    <row r="5" ht="18.85" customHeight="1" spans="1:15">
      <c r="A5" s="126" t="s">
        <v>53</v>
      </c>
      <c r="B5" s="126" t="s">
        <v>54</v>
      </c>
      <c r="C5" s="130" t="s">
        <v>33</v>
      </c>
      <c r="D5" s="130" t="s">
        <v>36</v>
      </c>
      <c r="E5" s="130"/>
      <c r="F5" s="130"/>
      <c r="G5" s="126" t="s">
        <v>37</v>
      </c>
      <c r="H5" s="130" t="s">
        <v>38</v>
      </c>
      <c r="I5" s="126" t="s">
        <v>55</v>
      </c>
      <c r="J5" s="130" t="s">
        <v>56</v>
      </c>
      <c r="K5" s="130"/>
      <c r="L5" s="130"/>
      <c r="M5" s="130"/>
      <c r="N5" s="130"/>
      <c r="O5" s="130"/>
    </row>
    <row r="6" ht="29.95" customHeight="1" spans="1:15">
      <c r="A6" s="126"/>
      <c r="B6" s="126"/>
      <c r="C6" s="130"/>
      <c r="D6" s="130" t="s">
        <v>35</v>
      </c>
      <c r="E6" s="130" t="s">
        <v>57</v>
      </c>
      <c r="F6" s="130" t="s">
        <v>58</v>
      </c>
      <c r="G6" s="126"/>
      <c r="H6" s="130"/>
      <c r="I6" s="126"/>
      <c r="J6" s="130" t="s">
        <v>35</v>
      </c>
      <c r="K6" s="130" t="s">
        <v>59</v>
      </c>
      <c r="L6" s="127" t="s">
        <v>60</v>
      </c>
      <c r="M6" s="127" t="s">
        <v>61</v>
      </c>
      <c r="N6" s="127" t="s">
        <v>62</v>
      </c>
      <c r="O6" s="127" t="s">
        <v>63</v>
      </c>
    </row>
    <row r="7" ht="16.55" customHeight="1" spans="1:15">
      <c r="A7" s="127" t="s">
        <v>64</v>
      </c>
      <c r="B7" s="127" t="s">
        <v>65</v>
      </c>
      <c r="C7" s="127" t="s">
        <v>66</v>
      </c>
      <c r="D7" s="127" t="s">
        <v>67</v>
      </c>
      <c r="E7" s="127" t="s">
        <v>68</v>
      </c>
      <c r="F7" s="127" t="s">
        <v>69</v>
      </c>
      <c r="G7" s="127" t="s">
        <v>70</v>
      </c>
      <c r="H7" s="127" t="s">
        <v>71</v>
      </c>
      <c r="I7" s="127" t="s">
        <v>72</v>
      </c>
      <c r="J7" s="127" t="s">
        <v>73</v>
      </c>
      <c r="K7" s="127">
        <v>11</v>
      </c>
      <c r="L7" s="127">
        <v>12</v>
      </c>
      <c r="M7" s="127">
        <v>13</v>
      </c>
      <c r="N7" s="127">
        <v>14</v>
      </c>
      <c r="O7" s="127">
        <v>15</v>
      </c>
    </row>
    <row r="8" ht="20.3" customHeight="1" spans="1:15">
      <c r="A8" s="132" t="s">
        <v>74</v>
      </c>
      <c r="B8" s="132" t="s">
        <v>75</v>
      </c>
      <c r="C8" s="139">
        <f t="shared" ref="C8:C14" si="0">D8+J8</f>
        <v>2492708</v>
      </c>
      <c r="D8" s="139">
        <f>E8+F8</f>
        <v>2492708</v>
      </c>
      <c r="E8" s="139">
        <v>1947008</v>
      </c>
      <c r="F8" s="139">
        <f>F9</f>
        <v>545700</v>
      </c>
      <c r="G8" s="139"/>
      <c r="H8" s="139"/>
      <c r="I8" s="139"/>
      <c r="J8" s="139"/>
      <c r="K8" s="139"/>
      <c r="L8" s="139"/>
      <c r="M8" s="139"/>
      <c r="N8" s="139"/>
      <c r="O8" s="139"/>
    </row>
    <row r="9" ht="17.2" customHeight="1" spans="1:15">
      <c r="A9" s="143" t="s">
        <v>76</v>
      </c>
      <c r="B9" s="143" t="s">
        <v>77</v>
      </c>
      <c r="C9" s="139">
        <f>C10+C11</f>
        <v>2492708</v>
      </c>
      <c r="D9" s="139">
        <v>2452708</v>
      </c>
      <c r="E9" s="139">
        <v>1947008</v>
      </c>
      <c r="F9" s="139">
        <f>F10+F11</f>
        <v>545700</v>
      </c>
      <c r="G9" s="139"/>
      <c r="H9" s="139"/>
      <c r="I9" s="139"/>
      <c r="J9" s="139"/>
      <c r="K9" s="139"/>
      <c r="L9" s="139"/>
      <c r="M9" s="139"/>
      <c r="N9" s="139"/>
      <c r="O9" s="139"/>
    </row>
    <row r="10" customHeight="1" spans="1:15">
      <c r="A10" s="144" t="s">
        <v>78</v>
      </c>
      <c r="B10" s="144" t="s">
        <v>79</v>
      </c>
      <c r="C10" s="139">
        <v>2054508</v>
      </c>
      <c r="D10" s="139">
        <v>2054508</v>
      </c>
      <c r="E10" s="139">
        <v>1947008</v>
      </c>
      <c r="F10" s="139">
        <v>107500</v>
      </c>
      <c r="G10" s="139"/>
      <c r="H10" s="139"/>
      <c r="I10" s="139"/>
      <c r="J10" s="139"/>
      <c r="K10" s="139"/>
      <c r="L10" s="139"/>
      <c r="M10" s="139"/>
      <c r="N10" s="139"/>
      <c r="O10" s="139"/>
    </row>
    <row r="11" customHeight="1" spans="1:15">
      <c r="A11" s="144" t="s">
        <v>80</v>
      </c>
      <c r="B11" s="144" t="s">
        <v>77</v>
      </c>
      <c r="C11" s="139">
        <f>D11</f>
        <v>438200</v>
      </c>
      <c r="D11" s="139">
        <f>E11+F11</f>
        <v>438200</v>
      </c>
      <c r="E11" s="139"/>
      <c r="F11" s="139">
        <f>398200+40000</f>
        <v>438200</v>
      </c>
      <c r="G11" s="139"/>
      <c r="H11" s="139"/>
      <c r="I11" s="139"/>
      <c r="J11" s="139"/>
      <c r="K11" s="139"/>
      <c r="L11" s="139"/>
      <c r="M11" s="139"/>
      <c r="N11" s="139"/>
      <c r="O11" s="139"/>
    </row>
    <row r="12" customHeight="1" spans="1:15">
      <c r="A12" s="132" t="s">
        <v>81</v>
      </c>
      <c r="B12" s="132" t="s">
        <v>82</v>
      </c>
      <c r="C12" s="139">
        <f t="shared" si="0"/>
        <v>249349</v>
      </c>
      <c r="D12" s="139">
        <f t="shared" ref="D12:D14" si="1">30000+50000</f>
        <v>80000</v>
      </c>
      <c r="E12" s="139"/>
      <c r="F12" s="139">
        <f t="shared" ref="F12:F14" si="2">30000+50000</f>
        <v>80000</v>
      </c>
      <c r="G12" s="139"/>
      <c r="H12" s="139"/>
      <c r="I12" s="139"/>
      <c r="J12" s="139">
        <v>169349</v>
      </c>
      <c r="K12" s="139"/>
      <c r="L12" s="139"/>
      <c r="M12" s="139">
        <v>169349</v>
      </c>
      <c r="N12" s="139"/>
      <c r="O12" s="139"/>
    </row>
    <row r="13" customHeight="1" spans="1:15">
      <c r="A13" s="143" t="s">
        <v>83</v>
      </c>
      <c r="B13" s="143" t="s">
        <v>84</v>
      </c>
      <c r="C13" s="139">
        <f t="shared" si="0"/>
        <v>249349</v>
      </c>
      <c r="D13" s="139">
        <f t="shared" si="1"/>
        <v>80000</v>
      </c>
      <c r="E13" s="139"/>
      <c r="F13" s="139">
        <f t="shared" si="2"/>
        <v>80000</v>
      </c>
      <c r="G13" s="139"/>
      <c r="H13" s="139"/>
      <c r="I13" s="139"/>
      <c r="J13" s="139">
        <v>169349</v>
      </c>
      <c r="K13" s="139"/>
      <c r="L13" s="139"/>
      <c r="M13" s="139">
        <v>169349</v>
      </c>
      <c r="N13" s="139"/>
      <c r="O13" s="139"/>
    </row>
    <row r="14" customHeight="1" spans="1:15">
      <c r="A14" s="144" t="s">
        <v>85</v>
      </c>
      <c r="B14" s="144" t="s">
        <v>84</v>
      </c>
      <c r="C14" s="139">
        <f t="shared" si="0"/>
        <v>249349</v>
      </c>
      <c r="D14" s="139">
        <f t="shared" si="1"/>
        <v>80000</v>
      </c>
      <c r="E14" s="139"/>
      <c r="F14" s="139">
        <f t="shared" si="2"/>
        <v>80000</v>
      </c>
      <c r="G14" s="139"/>
      <c r="H14" s="139"/>
      <c r="I14" s="139"/>
      <c r="J14" s="139">
        <v>169349</v>
      </c>
      <c r="K14" s="139"/>
      <c r="L14" s="139"/>
      <c r="M14" s="139">
        <v>169349</v>
      </c>
      <c r="N14" s="139"/>
      <c r="O14" s="139"/>
    </row>
    <row r="15" customHeight="1" spans="1:15">
      <c r="A15" s="132" t="s">
        <v>86</v>
      </c>
      <c r="B15" s="132" t="s">
        <v>87</v>
      </c>
      <c r="C15" s="139">
        <v>387342</v>
      </c>
      <c r="D15" s="139">
        <v>387342</v>
      </c>
      <c r="E15" s="139">
        <v>355740</v>
      </c>
      <c r="F15" s="139">
        <v>31602</v>
      </c>
      <c r="G15" s="139"/>
      <c r="H15" s="139"/>
      <c r="I15" s="139"/>
      <c r="J15" s="139"/>
      <c r="K15" s="139"/>
      <c r="L15" s="139"/>
      <c r="M15" s="139"/>
      <c r="N15" s="139"/>
      <c r="O15" s="139"/>
    </row>
    <row r="16" customHeight="1" spans="1:15">
      <c r="A16" s="143" t="s">
        <v>88</v>
      </c>
      <c r="B16" s="143" t="s">
        <v>89</v>
      </c>
      <c r="C16" s="139">
        <v>355740</v>
      </c>
      <c r="D16" s="139">
        <v>355740</v>
      </c>
      <c r="E16" s="139">
        <v>355740</v>
      </c>
      <c r="F16" s="139"/>
      <c r="G16" s="139"/>
      <c r="H16" s="139"/>
      <c r="I16" s="139"/>
      <c r="J16" s="139"/>
      <c r="K16" s="139"/>
      <c r="L16" s="139"/>
      <c r="M16" s="139"/>
      <c r="N16" s="139"/>
      <c r="O16" s="139"/>
    </row>
    <row r="17" customHeight="1" spans="1:15">
      <c r="A17" s="144" t="s">
        <v>90</v>
      </c>
      <c r="B17" s="144" t="s">
        <v>91</v>
      </c>
      <c r="C17" s="139">
        <v>1500</v>
      </c>
      <c r="D17" s="139">
        <v>1500</v>
      </c>
      <c r="E17" s="139">
        <v>1500</v>
      </c>
      <c r="F17" s="139"/>
      <c r="G17" s="139"/>
      <c r="H17" s="139"/>
      <c r="I17" s="139"/>
      <c r="J17" s="139"/>
      <c r="K17" s="139"/>
      <c r="L17" s="139"/>
      <c r="M17" s="139"/>
      <c r="N17" s="139"/>
      <c r="O17" s="139"/>
    </row>
    <row r="18" customHeight="1" spans="1:15">
      <c r="A18" s="144" t="s">
        <v>92</v>
      </c>
      <c r="B18" s="144" t="s">
        <v>93</v>
      </c>
      <c r="C18" s="139">
        <v>354240</v>
      </c>
      <c r="D18" s="139">
        <v>354240</v>
      </c>
      <c r="E18" s="139">
        <v>354240</v>
      </c>
      <c r="F18" s="139"/>
      <c r="G18" s="139"/>
      <c r="H18" s="139"/>
      <c r="I18" s="139"/>
      <c r="J18" s="139"/>
      <c r="K18" s="139"/>
      <c r="L18" s="139"/>
      <c r="M18" s="139"/>
      <c r="N18" s="139"/>
      <c r="O18" s="139"/>
    </row>
    <row r="19" customHeight="1" spans="1:15">
      <c r="A19" s="143" t="s">
        <v>94</v>
      </c>
      <c r="B19" s="143" t="s">
        <v>95</v>
      </c>
      <c r="C19" s="139">
        <v>31602</v>
      </c>
      <c r="D19" s="139">
        <v>31602</v>
      </c>
      <c r="E19" s="139"/>
      <c r="F19" s="139">
        <v>31602</v>
      </c>
      <c r="G19" s="139"/>
      <c r="H19" s="139"/>
      <c r="I19" s="139"/>
      <c r="J19" s="139"/>
      <c r="K19" s="139"/>
      <c r="L19" s="139"/>
      <c r="M19" s="139"/>
      <c r="N19" s="139"/>
      <c r="O19" s="139"/>
    </row>
    <row r="20" customHeight="1" spans="1:15">
      <c r="A20" s="144" t="s">
        <v>96</v>
      </c>
      <c r="B20" s="144" t="s">
        <v>97</v>
      </c>
      <c r="C20" s="139">
        <v>31602</v>
      </c>
      <c r="D20" s="139">
        <v>31602</v>
      </c>
      <c r="E20" s="139"/>
      <c r="F20" s="139">
        <v>31602</v>
      </c>
      <c r="G20" s="139"/>
      <c r="H20" s="139"/>
      <c r="I20" s="139"/>
      <c r="J20" s="139"/>
      <c r="K20" s="139"/>
      <c r="L20" s="139"/>
      <c r="M20" s="139"/>
      <c r="N20" s="139"/>
      <c r="O20" s="139"/>
    </row>
    <row r="21" customHeight="1" spans="1:15">
      <c r="A21" s="132" t="s">
        <v>98</v>
      </c>
      <c r="B21" s="132" t="s">
        <v>99</v>
      </c>
      <c r="C21" s="139">
        <v>8000</v>
      </c>
      <c r="D21" s="139">
        <v>8000</v>
      </c>
      <c r="E21" s="139">
        <v>8000</v>
      </c>
      <c r="F21" s="139"/>
      <c r="G21" s="139"/>
      <c r="H21" s="139"/>
      <c r="I21" s="139"/>
      <c r="J21" s="139"/>
      <c r="K21" s="139"/>
      <c r="L21" s="139"/>
      <c r="M21" s="139"/>
      <c r="N21" s="139"/>
      <c r="O21" s="139"/>
    </row>
    <row r="22" customHeight="1" spans="1:15">
      <c r="A22" s="143" t="s">
        <v>100</v>
      </c>
      <c r="B22" s="143" t="s">
        <v>101</v>
      </c>
      <c r="C22" s="139">
        <v>8000</v>
      </c>
      <c r="D22" s="139">
        <v>8000</v>
      </c>
      <c r="E22" s="139">
        <v>8000</v>
      </c>
      <c r="F22" s="139"/>
      <c r="G22" s="139"/>
      <c r="H22" s="139"/>
      <c r="I22" s="139"/>
      <c r="J22" s="139"/>
      <c r="K22" s="139"/>
      <c r="L22" s="139"/>
      <c r="M22" s="139"/>
      <c r="N22" s="139"/>
      <c r="O22" s="139"/>
    </row>
    <row r="23" customHeight="1" spans="1:15">
      <c r="A23" s="144">
        <v>2070101</v>
      </c>
      <c r="B23" s="144" t="s">
        <v>79</v>
      </c>
      <c r="C23" s="139">
        <v>8000</v>
      </c>
      <c r="D23" s="139">
        <v>8000</v>
      </c>
      <c r="E23" s="139">
        <v>8000</v>
      </c>
      <c r="F23" s="139"/>
      <c r="G23" s="139"/>
      <c r="H23" s="139"/>
      <c r="I23" s="139"/>
      <c r="J23" s="139"/>
      <c r="K23" s="139"/>
      <c r="L23" s="139"/>
      <c r="M23" s="139"/>
      <c r="N23" s="139"/>
      <c r="O23" s="139"/>
    </row>
    <row r="24" customHeight="1" spans="1:15">
      <c r="A24" s="132" t="s">
        <v>102</v>
      </c>
      <c r="B24" s="132" t="s">
        <v>103</v>
      </c>
      <c r="C24" s="139">
        <v>244110</v>
      </c>
      <c r="D24" s="139">
        <v>244110</v>
      </c>
      <c r="E24" s="139">
        <v>244110</v>
      </c>
      <c r="F24" s="139"/>
      <c r="G24" s="139"/>
      <c r="H24" s="139"/>
      <c r="I24" s="139"/>
      <c r="J24" s="139"/>
      <c r="K24" s="139"/>
      <c r="L24" s="139"/>
      <c r="M24" s="139"/>
      <c r="N24" s="139"/>
      <c r="O24" s="139"/>
    </row>
    <row r="25" customHeight="1" spans="1:15">
      <c r="A25" s="143" t="s">
        <v>104</v>
      </c>
      <c r="B25" s="143" t="s">
        <v>105</v>
      </c>
      <c r="C25" s="137">
        <v>244110</v>
      </c>
      <c r="D25" s="137">
        <v>244110</v>
      </c>
      <c r="E25" s="137">
        <v>244110</v>
      </c>
      <c r="F25" s="137"/>
      <c r="G25" s="137"/>
      <c r="H25" s="137"/>
      <c r="I25" s="137"/>
      <c r="J25" s="137"/>
      <c r="K25" s="137"/>
      <c r="L25" s="137"/>
      <c r="M25" s="137"/>
      <c r="N25" s="137"/>
      <c r="O25" s="137"/>
    </row>
    <row r="26" customHeight="1" spans="1:15">
      <c r="A26" s="144" t="s">
        <v>106</v>
      </c>
      <c r="B26" s="144" t="s">
        <v>107</v>
      </c>
      <c r="C26" s="137">
        <v>151954</v>
      </c>
      <c r="D26" s="137">
        <v>151954</v>
      </c>
      <c r="E26" s="137">
        <v>151954</v>
      </c>
      <c r="F26" s="137"/>
      <c r="G26" s="137"/>
      <c r="H26" s="137"/>
      <c r="I26" s="137"/>
      <c r="J26" s="137"/>
      <c r="K26" s="137"/>
      <c r="L26" s="137"/>
      <c r="M26" s="137"/>
      <c r="N26" s="137"/>
      <c r="O26" s="137"/>
    </row>
    <row r="27" customHeight="1" spans="1:15">
      <c r="A27" s="144" t="s">
        <v>108</v>
      </c>
      <c r="B27" s="144" t="s">
        <v>109</v>
      </c>
      <c r="C27" s="137">
        <v>1412</v>
      </c>
      <c r="D27" s="137">
        <v>1412</v>
      </c>
      <c r="E27" s="137">
        <v>1412</v>
      </c>
      <c r="F27" s="137"/>
      <c r="G27" s="137"/>
      <c r="H27" s="137"/>
      <c r="I27" s="137"/>
      <c r="J27" s="137"/>
      <c r="K27" s="137"/>
      <c r="L27" s="137"/>
      <c r="M27" s="137"/>
      <c r="N27" s="137"/>
      <c r="O27" s="137"/>
    </row>
    <row r="28" customHeight="1" spans="1:15">
      <c r="A28" s="144" t="s">
        <v>110</v>
      </c>
      <c r="B28" s="144" t="s">
        <v>111</v>
      </c>
      <c r="C28" s="137">
        <v>87192</v>
      </c>
      <c r="D28" s="137">
        <v>87192</v>
      </c>
      <c r="E28" s="137">
        <v>87192</v>
      </c>
      <c r="F28" s="137"/>
      <c r="G28" s="137"/>
      <c r="H28" s="137"/>
      <c r="I28" s="137"/>
      <c r="J28" s="137"/>
      <c r="K28" s="137"/>
      <c r="L28" s="137"/>
      <c r="M28" s="137"/>
      <c r="N28" s="137"/>
      <c r="O28" s="137"/>
    </row>
    <row r="29" customHeight="1" spans="1:15">
      <c r="A29" s="144" t="s">
        <v>112</v>
      </c>
      <c r="B29" s="144" t="s">
        <v>113</v>
      </c>
      <c r="C29" s="137">
        <v>3552</v>
      </c>
      <c r="D29" s="137">
        <v>3552</v>
      </c>
      <c r="E29" s="137">
        <v>3552</v>
      </c>
      <c r="F29" s="137"/>
      <c r="G29" s="137"/>
      <c r="H29" s="137"/>
      <c r="I29" s="137"/>
      <c r="J29" s="137"/>
      <c r="K29" s="137"/>
      <c r="L29" s="137"/>
      <c r="M29" s="137"/>
      <c r="N29" s="137"/>
      <c r="O29" s="137"/>
    </row>
    <row r="30" customHeight="1" spans="1:15">
      <c r="A30" s="132" t="s">
        <v>114</v>
      </c>
      <c r="B30" s="132" t="s">
        <v>115</v>
      </c>
      <c r="C30" s="137">
        <v>343260</v>
      </c>
      <c r="D30" s="137">
        <v>343260</v>
      </c>
      <c r="E30" s="137">
        <v>343260</v>
      </c>
      <c r="F30" s="137"/>
      <c r="G30" s="137"/>
      <c r="H30" s="137"/>
      <c r="I30" s="137"/>
      <c r="J30" s="137"/>
      <c r="K30" s="137"/>
      <c r="L30" s="137"/>
      <c r="M30" s="137"/>
      <c r="N30" s="137"/>
      <c r="O30" s="137"/>
    </row>
    <row r="31" customHeight="1" spans="1:15">
      <c r="A31" s="143" t="s">
        <v>116</v>
      </c>
      <c r="B31" s="143" t="s">
        <v>117</v>
      </c>
      <c r="C31" s="137">
        <v>343260</v>
      </c>
      <c r="D31" s="137">
        <v>343260</v>
      </c>
      <c r="E31" s="137">
        <v>343260</v>
      </c>
      <c r="F31" s="137"/>
      <c r="G31" s="137"/>
      <c r="H31" s="137"/>
      <c r="I31" s="137"/>
      <c r="J31" s="137"/>
      <c r="K31" s="137"/>
      <c r="L31" s="137"/>
      <c r="M31" s="137"/>
      <c r="N31" s="137"/>
      <c r="O31" s="137"/>
    </row>
    <row r="32" customHeight="1" spans="1:15">
      <c r="A32" s="144" t="s">
        <v>118</v>
      </c>
      <c r="B32" s="144" t="s">
        <v>119</v>
      </c>
      <c r="C32" s="137">
        <v>343260</v>
      </c>
      <c r="D32" s="137">
        <v>343260</v>
      </c>
      <c r="E32" s="137">
        <v>343260</v>
      </c>
      <c r="F32" s="137"/>
      <c r="G32" s="137"/>
      <c r="H32" s="137"/>
      <c r="I32" s="137"/>
      <c r="J32" s="137"/>
      <c r="K32" s="137"/>
      <c r="L32" s="137"/>
      <c r="M32" s="137"/>
      <c r="N32" s="137"/>
      <c r="O32" s="137"/>
    </row>
    <row r="33" customHeight="1" spans="1:15">
      <c r="A33" s="145" t="s">
        <v>120</v>
      </c>
      <c r="B33" s="145"/>
      <c r="C33" s="137">
        <f t="shared" ref="C33:O33" si="3">C8+C12+C15+C21+C24+C30</f>
        <v>3724769</v>
      </c>
      <c r="D33" s="137">
        <f t="shared" si="3"/>
        <v>3555420</v>
      </c>
      <c r="E33" s="137">
        <f t="shared" si="3"/>
        <v>2898118</v>
      </c>
      <c r="F33" s="137">
        <f t="shared" si="3"/>
        <v>657302</v>
      </c>
      <c r="G33" s="137">
        <f t="shared" si="3"/>
        <v>0</v>
      </c>
      <c r="H33" s="137">
        <f t="shared" si="3"/>
        <v>0</v>
      </c>
      <c r="I33" s="137">
        <f t="shared" si="3"/>
        <v>0</v>
      </c>
      <c r="J33" s="137">
        <f t="shared" si="3"/>
        <v>169349</v>
      </c>
      <c r="K33" s="137">
        <f t="shared" si="3"/>
        <v>0</v>
      </c>
      <c r="L33" s="137">
        <f t="shared" si="3"/>
        <v>0</v>
      </c>
      <c r="M33" s="137">
        <f t="shared" si="3"/>
        <v>169349</v>
      </c>
      <c r="N33" s="137">
        <f t="shared" si="3"/>
        <v>0</v>
      </c>
      <c r="O33" s="137">
        <f t="shared" si="3"/>
        <v>0</v>
      </c>
    </row>
  </sheetData>
  <mergeCells count="11">
    <mergeCell ref="A3:O3"/>
    <mergeCell ref="A4:L4"/>
    <mergeCell ref="D5:F5"/>
    <mergeCell ref="J5:O5"/>
    <mergeCell ref="A33:B33"/>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0" sqref="D10"/>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10" t="s">
        <v>121</v>
      </c>
    </row>
    <row r="3" ht="31.6" customHeight="1" spans="1:4">
      <c r="A3" s="50" t="s">
        <v>122</v>
      </c>
      <c r="B3" s="147"/>
      <c r="C3" s="147"/>
      <c r="D3" s="147"/>
    </row>
    <row r="4" ht="17.2" customHeight="1" spans="1:4">
      <c r="A4" s="5" t="str">
        <f>'部门财务收支预算总表01-1'!A4</f>
        <v>单位名称：中共新平彝族傣族自治县委员会政法委员会</v>
      </c>
      <c r="B4" s="148"/>
      <c r="C4" s="148"/>
      <c r="D4" s="111" t="s">
        <v>3</v>
      </c>
    </row>
    <row r="5" ht="24.75" customHeight="1" spans="1:4">
      <c r="A5" s="33" t="s">
        <v>4</v>
      </c>
      <c r="B5" s="35"/>
      <c r="C5" s="33" t="s">
        <v>5</v>
      </c>
      <c r="D5" s="35"/>
    </row>
    <row r="6" ht="15.75" customHeight="1" spans="1:4">
      <c r="A6" s="19" t="s">
        <v>6</v>
      </c>
      <c r="B6" s="149" t="s">
        <v>7</v>
      </c>
      <c r="C6" s="19" t="s">
        <v>123</v>
      </c>
      <c r="D6" s="149" t="s">
        <v>7</v>
      </c>
    </row>
    <row r="7" ht="14.1" customHeight="1" spans="1:4">
      <c r="A7" s="25"/>
      <c r="B7" s="24"/>
      <c r="C7" s="25"/>
      <c r="D7" s="24"/>
    </row>
    <row r="8" ht="29.15" customHeight="1" spans="1:4">
      <c r="A8" s="150" t="s">
        <v>124</v>
      </c>
      <c r="B8" s="137">
        <v>3555420</v>
      </c>
      <c r="C8" s="151" t="s">
        <v>125</v>
      </c>
      <c r="D8" s="137">
        <f>D9+D10+D11+D12+D13+D14</f>
        <v>3555420</v>
      </c>
    </row>
    <row r="9" ht="29.15" customHeight="1" spans="1:4">
      <c r="A9" s="152" t="s">
        <v>126</v>
      </c>
      <c r="B9" s="137">
        <f>3457420+98000</f>
        <v>3555420</v>
      </c>
      <c r="C9" s="151" t="str">
        <f>"（"&amp;"一"&amp;"）"&amp;"一般公共服务支出"</f>
        <v>（一）一般公共服务支出</v>
      </c>
      <c r="D9" s="137">
        <v>2492708</v>
      </c>
    </row>
    <row r="10" ht="29.15" customHeight="1" spans="1:4">
      <c r="A10" s="152" t="s">
        <v>127</v>
      </c>
      <c r="B10" s="137"/>
      <c r="C10" s="151" t="str">
        <f>"（"&amp;"二"&amp;"）"&amp;"公共安全支出"</f>
        <v>（二）公共安全支出</v>
      </c>
      <c r="D10" s="137">
        <v>80000</v>
      </c>
    </row>
    <row r="11" ht="29.15" customHeight="1" spans="1:4">
      <c r="A11" s="152" t="s">
        <v>128</v>
      </c>
      <c r="B11" s="137"/>
      <c r="C11" s="151" t="str">
        <f>"（"&amp;"三"&amp;"）"&amp;"社会保障和就业支出"</f>
        <v>（三）社会保障和就业支出</v>
      </c>
      <c r="D11" s="137">
        <v>387342</v>
      </c>
    </row>
    <row r="12" ht="29.15" customHeight="1" spans="1:4">
      <c r="A12" s="153" t="s">
        <v>129</v>
      </c>
      <c r="B12" s="137"/>
      <c r="C12" s="151" t="str">
        <f>"（"&amp;"四"&amp;"）"&amp;"卫生健康支出"</f>
        <v>（四）卫生健康支出</v>
      </c>
      <c r="D12" s="137">
        <v>244110</v>
      </c>
    </row>
    <row r="13" ht="29.15" customHeight="1" spans="1:4">
      <c r="A13" s="152" t="s">
        <v>126</v>
      </c>
      <c r="B13" s="137"/>
      <c r="C13" s="151" t="str">
        <f>"（"&amp;"五"&amp;"）"&amp;"住房保障支出"</f>
        <v>（五）住房保障支出</v>
      </c>
      <c r="D13" s="137">
        <v>343260</v>
      </c>
    </row>
    <row r="14" ht="29.15" customHeight="1" spans="1:4">
      <c r="A14" s="154" t="s">
        <v>127</v>
      </c>
      <c r="B14" s="137"/>
      <c r="C14" s="151" t="s">
        <v>130</v>
      </c>
      <c r="D14" s="137">
        <v>8000</v>
      </c>
    </row>
    <row r="15" ht="29.15" customHeight="1" spans="1:4">
      <c r="A15" s="154" t="s">
        <v>128</v>
      </c>
      <c r="B15" s="137"/>
      <c r="C15" s="151"/>
      <c r="D15" s="137"/>
    </row>
    <row r="16" ht="29.15" customHeight="1" spans="1:4">
      <c r="A16" s="155"/>
      <c r="B16" s="137"/>
      <c r="C16" s="151" t="s">
        <v>131</v>
      </c>
      <c r="D16" s="137"/>
    </row>
    <row r="17" ht="29.15" customHeight="1" spans="1:4">
      <c r="A17" s="155" t="s">
        <v>132</v>
      </c>
      <c r="B17" s="156">
        <v>3555420</v>
      </c>
      <c r="C17" s="157" t="s">
        <v>133</v>
      </c>
      <c r="D17" s="156">
        <f>D9+D10+D11+D12+D13+D14</f>
        <v>3555420</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D33" sqref="D33"/>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1"/>
      <c r="F2" s="60"/>
      <c r="G2" s="60" t="s">
        <v>134</v>
      </c>
    </row>
    <row r="3" ht="38.95" customHeight="1" spans="1:7">
      <c r="A3" s="4" t="s">
        <v>135</v>
      </c>
      <c r="B3" s="4"/>
      <c r="C3" s="4"/>
      <c r="D3" s="4"/>
      <c r="E3" s="4"/>
      <c r="F3" s="4"/>
      <c r="G3" s="4"/>
    </row>
    <row r="4" ht="18" customHeight="1" spans="1:7">
      <c r="A4" s="5" t="str">
        <f>'部门财务收支预算总表01-1'!A4</f>
        <v>单位名称：中共新平彝族傣族自治县委员会政法委员会</v>
      </c>
      <c r="F4" s="114"/>
      <c r="G4" s="114" t="s">
        <v>3</v>
      </c>
    </row>
    <row r="5" ht="20.3" customHeight="1" spans="1:7">
      <c r="A5" s="126" t="s">
        <v>136</v>
      </c>
      <c r="B5" s="126" t="s">
        <v>54</v>
      </c>
      <c r="C5" s="130" t="s">
        <v>33</v>
      </c>
      <c r="D5" s="130" t="s">
        <v>57</v>
      </c>
      <c r="E5" s="130"/>
      <c r="F5" s="130"/>
      <c r="G5" s="126" t="s">
        <v>58</v>
      </c>
    </row>
    <row r="6" ht="20.3" customHeight="1" spans="1:7">
      <c r="A6" s="126" t="s">
        <v>53</v>
      </c>
      <c r="B6" s="126" t="s">
        <v>54</v>
      </c>
      <c r="C6" s="130"/>
      <c r="D6" s="130" t="s">
        <v>35</v>
      </c>
      <c r="E6" s="130" t="s">
        <v>137</v>
      </c>
      <c r="F6" s="130" t="s">
        <v>138</v>
      </c>
      <c r="G6" s="126"/>
    </row>
    <row r="7" ht="13.6" customHeight="1" spans="1:7">
      <c r="A7" s="127" t="s">
        <v>64</v>
      </c>
      <c r="B7" s="127" t="s">
        <v>65</v>
      </c>
      <c r="C7" s="127" t="s">
        <v>66</v>
      </c>
      <c r="D7" s="127" t="s">
        <v>67</v>
      </c>
      <c r="E7" s="127" t="s">
        <v>68</v>
      </c>
      <c r="F7" s="127" t="s">
        <v>69</v>
      </c>
      <c r="G7" s="127" t="s">
        <v>70</v>
      </c>
    </row>
    <row r="8" ht="18" customHeight="1" spans="1:7">
      <c r="A8" s="132" t="s">
        <v>74</v>
      </c>
      <c r="B8" s="132" t="s">
        <v>75</v>
      </c>
      <c r="C8" s="137">
        <f>D8+G8</f>
        <v>2492708</v>
      </c>
      <c r="D8" s="137">
        <v>1947008</v>
      </c>
      <c r="E8" s="137">
        <v>1772208</v>
      </c>
      <c r="F8" s="137">
        <v>174800</v>
      </c>
      <c r="G8" s="137">
        <f>G10+G11</f>
        <v>545700</v>
      </c>
    </row>
    <row r="9" ht="18" customHeight="1" spans="1:7">
      <c r="A9" s="143" t="s">
        <v>76</v>
      </c>
      <c r="B9" s="143" t="s">
        <v>77</v>
      </c>
      <c r="C9" s="137">
        <f>D9+G9</f>
        <v>2492708</v>
      </c>
      <c r="D9" s="137">
        <v>1947008</v>
      </c>
      <c r="E9" s="137">
        <v>1772208</v>
      </c>
      <c r="F9" s="137">
        <v>174800</v>
      </c>
      <c r="G9" s="137">
        <f>G10+G11</f>
        <v>545700</v>
      </c>
    </row>
    <row r="10" customHeight="1" spans="1:7">
      <c r="A10" s="144" t="s">
        <v>78</v>
      </c>
      <c r="B10" s="144" t="s">
        <v>79</v>
      </c>
      <c r="C10" s="137">
        <v>2054508</v>
      </c>
      <c r="D10" s="137">
        <v>1947008</v>
      </c>
      <c r="E10" s="137">
        <v>1772208</v>
      </c>
      <c r="F10" s="137">
        <v>174800</v>
      </c>
      <c r="G10" s="137">
        <v>107500</v>
      </c>
    </row>
    <row r="11" customHeight="1" spans="1:7">
      <c r="A11" s="144" t="s">
        <v>80</v>
      </c>
      <c r="B11" s="144" t="s">
        <v>77</v>
      </c>
      <c r="C11" s="137">
        <f>398200+40000</f>
        <v>438200</v>
      </c>
      <c r="D11" s="137"/>
      <c r="E11" s="137"/>
      <c r="F11" s="137"/>
      <c r="G11" s="137">
        <f>398200+40000</f>
        <v>438200</v>
      </c>
    </row>
    <row r="12" customHeight="1" spans="1:7">
      <c r="A12" s="132" t="s">
        <v>81</v>
      </c>
      <c r="B12" s="132" t="s">
        <v>82</v>
      </c>
      <c r="C12" s="137">
        <f t="shared" ref="C12:C14" si="0">30000+50000</f>
        <v>80000</v>
      </c>
      <c r="D12" s="137"/>
      <c r="E12" s="137"/>
      <c r="F12" s="137"/>
      <c r="G12" s="137">
        <f t="shared" ref="G12:G14" si="1">30000+50000</f>
        <v>80000</v>
      </c>
    </row>
    <row r="13" customHeight="1" spans="1:7">
      <c r="A13" s="143" t="s">
        <v>83</v>
      </c>
      <c r="B13" s="143" t="s">
        <v>84</v>
      </c>
      <c r="C13" s="137">
        <f t="shared" si="0"/>
        <v>80000</v>
      </c>
      <c r="D13" s="137"/>
      <c r="E13" s="137"/>
      <c r="F13" s="137"/>
      <c r="G13" s="137">
        <f t="shared" si="1"/>
        <v>80000</v>
      </c>
    </row>
    <row r="14" customHeight="1" spans="1:7">
      <c r="A14" s="144" t="s">
        <v>85</v>
      </c>
      <c r="B14" s="144" t="s">
        <v>84</v>
      </c>
      <c r="C14" s="137">
        <f t="shared" si="0"/>
        <v>80000</v>
      </c>
      <c r="D14" s="137"/>
      <c r="E14" s="137"/>
      <c r="F14" s="137"/>
      <c r="G14" s="137">
        <f t="shared" si="1"/>
        <v>80000</v>
      </c>
    </row>
    <row r="15" customHeight="1" spans="1:7">
      <c r="A15" s="132" t="s">
        <v>86</v>
      </c>
      <c r="B15" s="132" t="s">
        <v>87</v>
      </c>
      <c r="C15" s="137">
        <v>387342</v>
      </c>
      <c r="D15" s="137">
        <v>355740</v>
      </c>
      <c r="E15" s="137">
        <v>354240</v>
      </c>
      <c r="F15" s="137">
        <v>1500</v>
      </c>
      <c r="G15" s="137">
        <v>31602</v>
      </c>
    </row>
    <row r="16" customHeight="1" spans="1:7">
      <c r="A16" s="143" t="s">
        <v>88</v>
      </c>
      <c r="B16" s="143" t="s">
        <v>89</v>
      </c>
      <c r="C16" s="137">
        <v>355740</v>
      </c>
      <c r="D16" s="137">
        <v>355740</v>
      </c>
      <c r="E16" s="137">
        <v>354240</v>
      </c>
      <c r="F16" s="137">
        <v>1500</v>
      </c>
      <c r="G16" s="137"/>
    </row>
    <row r="17" customHeight="1" spans="1:7">
      <c r="A17" s="144" t="s">
        <v>90</v>
      </c>
      <c r="B17" s="144" t="s">
        <v>91</v>
      </c>
      <c r="C17" s="137">
        <v>1500</v>
      </c>
      <c r="D17" s="137">
        <v>1500</v>
      </c>
      <c r="E17" s="137"/>
      <c r="F17" s="137">
        <v>1500</v>
      </c>
      <c r="G17" s="137"/>
    </row>
    <row r="18" customHeight="1" spans="1:7">
      <c r="A18" s="144" t="s">
        <v>92</v>
      </c>
      <c r="B18" s="144" t="s">
        <v>93</v>
      </c>
      <c r="C18" s="137">
        <v>354240</v>
      </c>
      <c r="D18" s="137">
        <v>354240</v>
      </c>
      <c r="E18" s="137">
        <v>354240</v>
      </c>
      <c r="F18" s="137"/>
      <c r="G18" s="137"/>
    </row>
    <row r="19" customHeight="1" spans="1:7">
      <c r="A19" s="143" t="s">
        <v>94</v>
      </c>
      <c r="B19" s="143" t="s">
        <v>95</v>
      </c>
      <c r="C19" s="137">
        <v>31602</v>
      </c>
      <c r="D19" s="137"/>
      <c r="E19" s="137"/>
      <c r="F19" s="137"/>
      <c r="G19" s="137">
        <v>31602</v>
      </c>
    </row>
    <row r="20" customHeight="1" spans="1:7">
      <c r="A20" s="144" t="s">
        <v>96</v>
      </c>
      <c r="B20" s="144" t="s">
        <v>97</v>
      </c>
      <c r="C20" s="137">
        <v>31602</v>
      </c>
      <c r="D20" s="137"/>
      <c r="E20" s="137"/>
      <c r="F20" s="137"/>
      <c r="G20" s="137">
        <v>31602</v>
      </c>
    </row>
    <row r="21" customHeight="1" spans="1:7">
      <c r="A21" s="132" t="s">
        <v>98</v>
      </c>
      <c r="B21" s="132" t="s">
        <v>99</v>
      </c>
      <c r="C21" s="137">
        <v>8000</v>
      </c>
      <c r="D21" s="137">
        <v>8000</v>
      </c>
      <c r="E21" s="137"/>
      <c r="F21" s="137">
        <v>8000</v>
      </c>
      <c r="G21" s="137"/>
    </row>
    <row r="22" customHeight="1" spans="1:7">
      <c r="A22" s="143" t="s">
        <v>100</v>
      </c>
      <c r="B22" s="143" t="s">
        <v>101</v>
      </c>
      <c r="C22" s="137">
        <v>8000</v>
      </c>
      <c r="D22" s="137">
        <v>8000</v>
      </c>
      <c r="E22" s="137"/>
      <c r="F22" s="137">
        <v>8000</v>
      </c>
      <c r="G22" s="137"/>
    </row>
    <row r="23" customHeight="1" spans="1:7">
      <c r="A23" s="144">
        <v>2070101</v>
      </c>
      <c r="B23" s="144" t="s">
        <v>79</v>
      </c>
      <c r="C23" s="137">
        <v>8000</v>
      </c>
      <c r="D23" s="137">
        <v>8000</v>
      </c>
      <c r="E23" s="137"/>
      <c r="F23" s="137">
        <v>8000</v>
      </c>
      <c r="G23" s="137"/>
    </row>
    <row r="24" customHeight="1" spans="1:7">
      <c r="A24" s="132" t="s">
        <v>102</v>
      </c>
      <c r="B24" s="132" t="s">
        <v>103</v>
      </c>
      <c r="C24" s="137">
        <v>244110</v>
      </c>
      <c r="D24" s="137">
        <v>244110</v>
      </c>
      <c r="E24" s="137">
        <v>244110</v>
      </c>
      <c r="F24" s="137"/>
      <c r="G24" s="137"/>
    </row>
    <row r="25" customHeight="1" spans="1:7">
      <c r="A25" s="143" t="s">
        <v>104</v>
      </c>
      <c r="B25" s="143" t="s">
        <v>105</v>
      </c>
      <c r="C25" s="137">
        <v>244110</v>
      </c>
      <c r="D25" s="137">
        <v>244110</v>
      </c>
      <c r="E25" s="137">
        <v>244110</v>
      </c>
      <c r="F25" s="137"/>
      <c r="G25" s="137"/>
    </row>
    <row r="26" customHeight="1" spans="1:7">
      <c r="A26" s="144" t="s">
        <v>106</v>
      </c>
      <c r="B26" s="144" t="s">
        <v>107</v>
      </c>
      <c r="C26" s="137">
        <v>151954</v>
      </c>
      <c r="D26" s="137">
        <v>151954</v>
      </c>
      <c r="E26" s="137">
        <v>151954</v>
      </c>
      <c r="F26" s="137"/>
      <c r="G26" s="137"/>
    </row>
    <row r="27" customHeight="1" spans="1:7">
      <c r="A27" s="144" t="s">
        <v>108</v>
      </c>
      <c r="B27" s="144" t="s">
        <v>109</v>
      </c>
      <c r="C27" s="137">
        <v>1412</v>
      </c>
      <c r="D27" s="137">
        <v>1412</v>
      </c>
      <c r="E27" s="137">
        <v>1412</v>
      </c>
      <c r="F27" s="137"/>
      <c r="G27" s="137"/>
    </row>
    <row r="28" customHeight="1" spans="1:7">
      <c r="A28" s="144" t="s">
        <v>110</v>
      </c>
      <c r="B28" s="144" t="s">
        <v>111</v>
      </c>
      <c r="C28" s="137">
        <v>87192</v>
      </c>
      <c r="D28" s="137">
        <v>87192</v>
      </c>
      <c r="E28" s="137">
        <v>87192</v>
      </c>
      <c r="F28" s="137"/>
      <c r="G28" s="137"/>
    </row>
    <row r="29" customHeight="1" spans="1:7">
      <c r="A29" s="144" t="s">
        <v>112</v>
      </c>
      <c r="B29" s="144" t="s">
        <v>113</v>
      </c>
      <c r="C29" s="137">
        <v>3552</v>
      </c>
      <c r="D29" s="137">
        <v>3552</v>
      </c>
      <c r="E29" s="137">
        <v>3552</v>
      </c>
      <c r="F29" s="137"/>
      <c r="G29" s="137"/>
    </row>
    <row r="30" customHeight="1" spans="1:7">
      <c r="A30" s="132" t="s">
        <v>114</v>
      </c>
      <c r="B30" s="132" t="s">
        <v>115</v>
      </c>
      <c r="C30" s="137">
        <v>343260</v>
      </c>
      <c r="D30" s="137">
        <v>343260</v>
      </c>
      <c r="E30" s="137">
        <v>343260</v>
      </c>
      <c r="F30" s="137"/>
      <c r="G30" s="137"/>
    </row>
    <row r="31" customHeight="1" spans="1:7">
      <c r="A31" s="143" t="s">
        <v>116</v>
      </c>
      <c r="B31" s="143" t="s">
        <v>117</v>
      </c>
      <c r="C31" s="137">
        <v>343260</v>
      </c>
      <c r="D31" s="137">
        <v>343260</v>
      </c>
      <c r="E31" s="137">
        <v>343260</v>
      </c>
      <c r="F31" s="137"/>
      <c r="G31" s="137"/>
    </row>
    <row r="32" customHeight="1" spans="1:7">
      <c r="A32" s="144" t="s">
        <v>118</v>
      </c>
      <c r="B32" s="144" t="s">
        <v>119</v>
      </c>
      <c r="C32" s="137">
        <v>343260</v>
      </c>
      <c r="D32" s="137">
        <v>343260</v>
      </c>
      <c r="E32" s="137">
        <v>343260</v>
      </c>
      <c r="F32" s="137"/>
      <c r="G32" s="137"/>
    </row>
    <row r="33" customHeight="1" spans="1:7">
      <c r="A33" s="145" t="s">
        <v>120</v>
      </c>
      <c r="B33" s="145"/>
      <c r="C33" s="146">
        <f t="shared" ref="C33:G33" si="2">C8+C12+C15+C21+C24+C30</f>
        <v>3555420</v>
      </c>
      <c r="D33" s="146">
        <f t="shared" si="2"/>
        <v>2898118</v>
      </c>
      <c r="E33" s="146">
        <f t="shared" si="2"/>
        <v>2713818</v>
      </c>
      <c r="F33" s="146">
        <f t="shared" si="2"/>
        <v>184300</v>
      </c>
      <c r="G33" s="146">
        <f t="shared" si="2"/>
        <v>657302</v>
      </c>
    </row>
  </sheetData>
  <mergeCells count="7">
    <mergeCell ref="A3:G3"/>
    <mergeCell ref="A4:E4"/>
    <mergeCell ref="A5:B5"/>
    <mergeCell ref="D5:F5"/>
    <mergeCell ref="A33:B33"/>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21" sqref="D21"/>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40"/>
      <c r="B2" s="140"/>
      <c r="C2" s="72"/>
      <c r="F2" s="64" t="s">
        <v>139</v>
      </c>
    </row>
    <row r="3" ht="25.55" customHeight="1" spans="1:6">
      <c r="A3" s="141" t="s">
        <v>140</v>
      </c>
      <c r="B3" s="141"/>
      <c r="C3" s="141"/>
      <c r="D3" s="141"/>
      <c r="E3" s="141"/>
      <c r="F3" s="141"/>
    </row>
    <row r="4" ht="15.75" customHeight="1" spans="1:6">
      <c r="A4" s="5" t="str">
        <f>'部门财务收支预算总表01-1'!A4</f>
        <v>单位名称：中共新平彝族傣族自治县委员会政法委员会</v>
      </c>
      <c r="B4" s="140"/>
      <c r="C4" s="72"/>
      <c r="F4" s="64" t="s">
        <v>141</v>
      </c>
    </row>
    <row r="5" s="120" customFormat="1" ht="18.75" customHeight="1" spans="1:6">
      <c r="A5" s="126" t="s">
        <v>142</v>
      </c>
      <c r="B5" s="130" t="s">
        <v>143</v>
      </c>
      <c r="C5" s="130" t="s">
        <v>144</v>
      </c>
      <c r="D5" s="130"/>
      <c r="E5" s="130"/>
      <c r="F5" s="130" t="s">
        <v>145</v>
      </c>
    </row>
    <row r="6" s="120" customFormat="1" ht="18.75" customHeight="1" spans="1:6">
      <c r="A6" s="126"/>
      <c r="B6" s="130"/>
      <c r="C6" s="130" t="s">
        <v>35</v>
      </c>
      <c r="D6" s="130" t="s">
        <v>146</v>
      </c>
      <c r="E6" s="130" t="s">
        <v>147</v>
      </c>
      <c r="F6" s="130"/>
    </row>
    <row r="7" s="120" customFormat="1" ht="18.75" customHeight="1" spans="1:6">
      <c r="A7" s="128">
        <v>1</v>
      </c>
      <c r="B7" s="142">
        <v>2</v>
      </c>
      <c r="C7" s="128">
        <v>3</v>
      </c>
      <c r="D7" s="128">
        <v>4</v>
      </c>
      <c r="E7" s="128">
        <v>5</v>
      </c>
      <c r="F7" s="128">
        <v>6</v>
      </c>
    </row>
    <row r="8" s="120" customFormat="1" ht="20.25" customHeight="1" spans="1:6">
      <c r="A8" s="137">
        <v>15000</v>
      </c>
      <c r="B8" s="137"/>
      <c r="C8" s="137"/>
      <c r="D8" s="137"/>
      <c r="E8" s="137"/>
      <c r="F8" s="137">
        <v>15000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workbookViewId="0">
      <pane ySplit="1" topLeftCell="A10" activePane="bottomLeft" state="frozen"/>
      <selection/>
      <selection pane="bottomLeft" activeCell="B45" sqref="B45"/>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60" t="s">
        <v>148</v>
      </c>
    </row>
    <row r="3" ht="27.85" customHeight="1" spans="1:23">
      <c r="A3" s="16" t="s">
        <v>149</v>
      </c>
      <c r="B3" s="16"/>
      <c r="C3" s="16"/>
      <c r="D3" s="16"/>
      <c r="E3" s="16"/>
      <c r="F3" s="16"/>
      <c r="G3" s="16"/>
      <c r="H3" s="16"/>
      <c r="I3" s="16"/>
      <c r="J3" s="16"/>
      <c r="K3" s="16"/>
      <c r="L3" s="16"/>
      <c r="M3" s="16"/>
      <c r="N3" s="16"/>
      <c r="O3" s="16"/>
      <c r="P3" s="16"/>
      <c r="Q3" s="16"/>
      <c r="R3" s="16"/>
      <c r="S3" s="16"/>
      <c r="T3" s="16"/>
      <c r="U3" s="16"/>
      <c r="V3" s="16"/>
      <c r="W3" s="16"/>
    </row>
    <row r="4" ht="13.6" customHeight="1" spans="1:23">
      <c r="A4" s="5" t="str">
        <f>'部门财务收支预算总表01-1'!A4</f>
        <v>单位名称：中共新平彝族傣族自治县委员会政法委员会</v>
      </c>
      <c r="B4" s="6"/>
      <c r="C4" s="6"/>
      <c r="D4" s="6"/>
      <c r="E4" s="6"/>
      <c r="F4" s="6"/>
      <c r="G4" s="6"/>
      <c r="H4" s="7"/>
      <c r="I4" s="7"/>
      <c r="J4" s="7"/>
      <c r="K4" s="7"/>
      <c r="L4" s="7"/>
      <c r="M4" s="7"/>
      <c r="N4" s="7"/>
      <c r="O4" s="7"/>
      <c r="P4" s="7"/>
      <c r="Q4" s="7"/>
      <c r="U4" s="131"/>
      <c r="W4" s="114" t="s">
        <v>141</v>
      </c>
    </row>
    <row r="5" ht="21.8" customHeight="1" spans="1:23">
      <c r="A5" s="135" t="s">
        <v>150</v>
      </c>
      <c r="B5" s="135" t="s">
        <v>151</v>
      </c>
      <c r="C5" s="135" t="s">
        <v>152</v>
      </c>
      <c r="D5" s="135" t="s">
        <v>153</v>
      </c>
      <c r="E5" s="135" t="s">
        <v>154</v>
      </c>
      <c r="F5" s="135" t="s">
        <v>155</v>
      </c>
      <c r="G5" s="135" t="s">
        <v>156</v>
      </c>
      <c r="H5" s="136" t="s">
        <v>33</v>
      </c>
      <c r="I5" s="136" t="s">
        <v>157</v>
      </c>
      <c r="J5" s="135"/>
      <c r="K5" s="135"/>
      <c r="L5" s="135"/>
      <c r="M5" s="135"/>
      <c r="N5" s="135" t="s">
        <v>158</v>
      </c>
      <c r="O5" s="135"/>
      <c r="P5" s="135"/>
      <c r="Q5" s="135" t="s">
        <v>39</v>
      </c>
      <c r="R5" s="135" t="s">
        <v>56</v>
      </c>
      <c r="S5" s="135"/>
      <c r="T5" s="135"/>
      <c r="U5" s="135"/>
      <c r="V5" s="135"/>
      <c r="W5" s="135"/>
    </row>
    <row r="6" ht="21.8" customHeight="1" spans="1:23">
      <c r="A6" s="135"/>
      <c r="B6" s="135"/>
      <c r="C6" s="135"/>
      <c r="D6" s="135"/>
      <c r="E6" s="135"/>
      <c r="F6" s="135"/>
      <c r="G6" s="135"/>
      <c r="H6" s="136" t="s">
        <v>159</v>
      </c>
      <c r="I6" s="136" t="s">
        <v>160</v>
      </c>
      <c r="J6" s="135" t="s">
        <v>37</v>
      </c>
      <c r="K6" s="135" t="s">
        <v>38</v>
      </c>
      <c r="L6" s="135"/>
      <c r="M6" s="135"/>
      <c r="N6" s="135" t="s">
        <v>158</v>
      </c>
      <c r="O6" s="135" t="s">
        <v>37</v>
      </c>
      <c r="P6" s="135" t="s">
        <v>38</v>
      </c>
      <c r="Q6" s="135" t="s">
        <v>39</v>
      </c>
      <c r="R6" s="135" t="s">
        <v>56</v>
      </c>
      <c r="S6" s="135" t="s">
        <v>46</v>
      </c>
      <c r="T6" s="135" t="s">
        <v>41</v>
      </c>
      <c r="U6" s="135" t="s">
        <v>42</v>
      </c>
      <c r="V6" s="135" t="s">
        <v>43</v>
      </c>
      <c r="W6" s="135" t="s">
        <v>44</v>
      </c>
    </row>
    <row r="7" ht="15.05" customHeight="1" spans="1:23">
      <c r="A7" s="135"/>
      <c r="B7" s="135"/>
      <c r="C7" s="135"/>
      <c r="D7" s="135"/>
      <c r="E7" s="135"/>
      <c r="F7" s="135"/>
      <c r="G7" s="135"/>
      <c r="H7" s="136"/>
      <c r="I7" s="136" t="s">
        <v>161</v>
      </c>
      <c r="J7" s="135" t="s">
        <v>162</v>
      </c>
      <c r="K7" s="135" t="s">
        <v>163</v>
      </c>
      <c r="L7" s="135" t="s">
        <v>164</v>
      </c>
      <c r="M7" s="135" t="s">
        <v>165</v>
      </c>
      <c r="N7" s="135" t="s">
        <v>36</v>
      </c>
      <c r="O7" s="135" t="s">
        <v>37</v>
      </c>
      <c r="P7" s="135" t="s">
        <v>38</v>
      </c>
      <c r="Q7" s="135"/>
      <c r="R7" s="135" t="s">
        <v>35</v>
      </c>
      <c r="S7" s="135" t="s">
        <v>46</v>
      </c>
      <c r="T7" s="135" t="s">
        <v>41</v>
      </c>
      <c r="U7" s="135" t="s">
        <v>42</v>
      </c>
      <c r="V7" s="135" t="s">
        <v>43</v>
      </c>
      <c r="W7" s="135" t="s">
        <v>44</v>
      </c>
    </row>
    <row r="8" ht="27.85" customHeight="1" spans="1:23">
      <c r="A8" s="135"/>
      <c r="B8" s="135"/>
      <c r="C8" s="135"/>
      <c r="D8" s="135"/>
      <c r="E8" s="135"/>
      <c r="F8" s="135"/>
      <c r="G8" s="135"/>
      <c r="H8" s="136"/>
      <c r="I8" s="136" t="s">
        <v>35</v>
      </c>
      <c r="J8" s="135"/>
      <c r="K8" s="135"/>
      <c r="L8" s="135"/>
      <c r="M8" s="135"/>
      <c r="N8" s="135"/>
      <c r="O8" s="135"/>
      <c r="P8" s="135"/>
      <c r="Q8" s="135"/>
      <c r="R8" s="135"/>
      <c r="S8" s="135"/>
      <c r="T8" s="135"/>
      <c r="U8" s="135"/>
      <c r="V8" s="135"/>
      <c r="W8" s="135"/>
    </row>
    <row r="9" ht="15.05" customHeight="1" spans="1:23">
      <c r="A9" s="136" t="s">
        <v>64</v>
      </c>
      <c r="B9" s="136">
        <v>2</v>
      </c>
      <c r="C9" s="136">
        <v>3</v>
      </c>
      <c r="D9" s="136">
        <v>4</v>
      </c>
      <c r="E9" s="136">
        <v>5</v>
      </c>
      <c r="F9" s="136">
        <v>6</v>
      </c>
      <c r="G9" s="136">
        <v>7</v>
      </c>
      <c r="H9" s="136">
        <v>8</v>
      </c>
      <c r="I9" s="136">
        <v>9</v>
      </c>
      <c r="J9" s="136">
        <v>10</v>
      </c>
      <c r="K9" s="136">
        <v>11</v>
      </c>
      <c r="L9" s="136">
        <v>12</v>
      </c>
      <c r="M9" s="136">
        <v>13</v>
      </c>
      <c r="N9" s="136">
        <v>14</v>
      </c>
      <c r="O9" s="136">
        <v>15</v>
      </c>
      <c r="P9" s="136">
        <v>16</v>
      </c>
      <c r="Q9" s="136">
        <v>17</v>
      </c>
      <c r="R9" s="136">
        <v>18</v>
      </c>
      <c r="S9" s="136">
        <v>19</v>
      </c>
      <c r="T9" s="136">
        <v>20</v>
      </c>
      <c r="U9" s="136">
        <v>21</v>
      </c>
      <c r="V9" s="136">
        <v>22</v>
      </c>
      <c r="W9" s="136">
        <v>23</v>
      </c>
    </row>
    <row r="10" ht="18.85" customHeight="1" spans="1:23">
      <c r="A10" s="11" t="s">
        <v>48</v>
      </c>
      <c r="B10" s="11"/>
      <c r="C10" s="12"/>
      <c r="D10" s="11"/>
      <c r="E10" s="11"/>
      <c r="F10" s="11"/>
      <c r="G10" s="11"/>
      <c r="H10" s="137">
        <v>2890118</v>
      </c>
      <c r="I10" s="137">
        <v>2890118</v>
      </c>
      <c r="J10" s="137"/>
      <c r="K10" s="137"/>
      <c r="L10" s="137">
        <v>2890118</v>
      </c>
      <c r="M10" s="137"/>
      <c r="N10" s="137"/>
      <c r="O10" s="137"/>
      <c r="P10" s="137"/>
      <c r="Q10" s="137"/>
      <c r="R10" s="137"/>
      <c r="S10" s="137"/>
      <c r="T10" s="137"/>
      <c r="U10" s="137"/>
      <c r="V10" s="137"/>
      <c r="W10" s="137"/>
    </row>
    <row r="11" ht="31.45" customHeight="1" spans="1:23">
      <c r="A11" s="138" t="s">
        <v>48</v>
      </c>
      <c r="B11" s="11" t="s">
        <v>166</v>
      </c>
      <c r="C11" s="12" t="s">
        <v>167</v>
      </c>
      <c r="D11" s="11" t="s">
        <v>78</v>
      </c>
      <c r="E11" s="11" t="s">
        <v>79</v>
      </c>
      <c r="F11" s="11" t="s">
        <v>168</v>
      </c>
      <c r="G11" s="11" t="s">
        <v>169</v>
      </c>
      <c r="H11" s="137">
        <v>424416</v>
      </c>
      <c r="I11" s="137">
        <v>424416</v>
      </c>
      <c r="J11" s="137"/>
      <c r="K11" s="137"/>
      <c r="L11" s="137">
        <v>424416</v>
      </c>
      <c r="M11" s="137"/>
      <c r="N11" s="137"/>
      <c r="O11" s="137"/>
      <c r="P11" s="104"/>
      <c r="Q11" s="137"/>
      <c r="R11" s="137"/>
      <c r="S11" s="137"/>
      <c r="T11" s="137"/>
      <c r="U11" s="137"/>
      <c r="V11" s="137"/>
      <c r="W11" s="137"/>
    </row>
    <row r="12" ht="18.85" customHeight="1" spans="1:23">
      <c r="A12" s="138" t="s">
        <v>48</v>
      </c>
      <c r="B12" s="11" t="s">
        <v>166</v>
      </c>
      <c r="C12" s="12" t="s">
        <v>167</v>
      </c>
      <c r="D12" s="11" t="s">
        <v>78</v>
      </c>
      <c r="E12" s="11" t="s">
        <v>79</v>
      </c>
      <c r="F12" s="11" t="s">
        <v>170</v>
      </c>
      <c r="G12" s="11" t="s">
        <v>171</v>
      </c>
      <c r="H12" s="137">
        <v>705888</v>
      </c>
      <c r="I12" s="137">
        <v>705888</v>
      </c>
      <c r="J12" s="137"/>
      <c r="K12" s="137"/>
      <c r="L12" s="137">
        <v>705888</v>
      </c>
      <c r="M12" s="137"/>
      <c r="N12" s="137"/>
      <c r="O12" s="137"/>
      <c r="P12" s="104"/>
      <c r="Q12" s="137"/>
      <c r="R12" s="137"/>
      <c r="S12" s="137"/>
      <c r="T12" s="137"/>
      <c r="U12" s="137"/>
      <c r="V12" s="137"/>
      <c r="W12" s="137"/>
    </row>
    <row r="13" customHeight="1" spans="1:23">
      <c r="A13" s="138" t="s">
        <v>48</v>
      </c>
      <c r="B13" s="11" t="s">
        <v>172</v>
      </c>
      <c r="C13" s="12" t="s">
        <v>173</v>
      </c>
      <c r="D13" s="11" t="s">
        <v>78</v>
      </c>
      <c r="E13" s="11" t="s">
        <v>79</v>
      </c>
      <c r="F13" s="11" t="s">
        <v>168</v>
      </c>
      <c r="G13" s="11" t="s">
        <v>169</v>
      </c>
      <c r="H13" s="137">
        <v>138492</v>
      </c>
      <c r="I13" s="137">
        <v>138492</v>
      </c>
      <c r="J13" s="137"/>
      <c r="K13" s="137"/>
      <c r="L13" s="137">
        <v>138492</v>
      </c>
      <c r="M13" s="137"/>
      <c r="N13" s="137"/>
      <c r="O13" s="137"/>
      <c r="P13" s="104"/>
      <c r="Q13" s="137"/>
      <c r="R13" s="137"/>
      <c r="S13" s="137"/>
      <c r="T13" s="137"/>
      <c r="U13" s="137"/>
      <c r="V13" s="137"/>
      <c r="W13" s="137"/>
    </row>
    <row r="14" customHeight="1" spans="1:23">
      <c r="A14" s="138" t="s">
        <v>48</v>
      </c>
      <c r="B14" s="11" t="s">
        <v>172</v>
      </c>
      <c r="C14" s="12" t="s">
        <v>173</v>
      </c>
      <c r="D14" s="11" t="s">
        <v>78</v>
      </c>
      <c r="E14" s="11" t="s">
        <v>79</v>
      </c>
      <c r="F14" s="11" t="s">
        <v>170</v>
      </c>
      <c r="G14" s="11" t="s">
        <v>171</v>
      </c>
      <c r="H14" s="137">
        <v>18780</v>
      </c>
      <c r="I14" s="137">
        <v>18780</v>
      </c>
      <c r="J14" s="137"/>
      <c r="K14" s="137"/>
      <c r="L14" s="137">
        <v>18780</v>
      </c>
      <c r="M14" s="137"/>
      <c r="N14" s="137"/>
      <c r="O14" s="137"/>
      <c r="P14" s="104"/>
      <c r="Q14" s="137"/>
      <c r="R14" s="137"/>
      <c r="S14" s="137"/>
      <c r="T14" s="137"/>
      <c r="U14" s="137"/>
      <c r="V14" s="137"/>
      <c r="W14" s="137"/>
    </row>
    <row r="15" customHeight="1" spans="1:23">
      <c r="A15" s="138" t="s">
        <v>48</v>
      </c>
      <c r="B15" s="11" t="s">
        <v>172</v>
      </c>
      <c r="C15" s="12" t="s">
        <v>173</v>
      </c>
      <c r="D15" s="11" t="s">
        <v>78</v>
      </c>
      <c r="E15" s="11" t="s">
        <v>79</v>
      </c>
      <c r="F15" s="11" t="s">
        <v>174</v>
      </c>
      <c r="G15" s="11" t="s">
        <v>175</v>
      </c>
      <c r="H15" s="137">
        <v>60540</v>
      </c>
      <c r="I15" s="137">
        <v>60540</v>
      </c>
      <c r="J15" s="137"/>
      <c r="K15" s="137"/>
      <c r="L15" s="137">
        <v>60540</v>
      </c>
      <c r="M15" s="137"/>
      <c r="N15" s="137"/>
      <c r="O15" s="137"/>
      <c r="P15" s="104"/>
      <c r="Q15" s="137"/>
      <c r="R15" s="137"/>
      <c r="S15" s="137"/>
      <c r="T15" s="137"/>
      <c r="U15" s="137"/>
      <c r="V15" s="137"/>
      <c r="W15" s="137"/>
    </row>
    <row r="16" customHeight="1" spans="1:23">
      <c r="A16" s="138" t="s">
        <v>48</v>
      </c>
      <c r="B16" s="11" t="s">
        <v>172</v>
      </c>
      <c r="C16" s="12" t="s">
        <v>173</v>
      </c>
      <c r="D16" s="11" t="s">
        <v>78</v>
      </c>
      <c r="E16" s="11" t="s">
        <v>79</v>
      </c>
      <c r="F16" s="11" t="s">
        <v>174</v>
      </c>
      <c r="G16" s="11" t="s">
        <v>175</v>
      </c>
      <c r="H16" s="137">
        <v>120000</v>
      </c>
      <c r="I16" s="137">
        <v>120000</v>
      </c>
      <c r="J16" s="137"/>
      <c r="K16" s="137"/>
      <c r="L16" s="137">
        <v>120000</v>
      </c>
      <c r="M16" s="137"/>
      <c r="N16" s="137"/>
      <c r="O16" s="137"/>
      <c r="P16" s="104"/>
      <c r="Q16" s="137"/>
      <c r="R16" s="137"/>
      <c r="S16" s="137"/>
      <c r="T16" s="137"/>
      <c r="U16" s="137"/>
      <c r="V16" s="137"/>
      <c r="W16" s="137"/>
    </row>
    <row r="17" customHeight="1" spans="1:23">
      <c r="A17" s="138" t="s">
        <v>48</v>
      </c>
      <c r="B17" s="11" t="s">
        <v>176</v>
      </c>
      <c r="C17" s="12" t="s">
        <v>177</v>
      </c>
      <c r="D17" s="11" t="s">
        <v>106</v>
      </c>
      <c r="E17" s="11" t="s">
        <v>107</v>
      </c>
      <c r="F17" s="11" t="s">
        <v>178</v>
      </c>
      <c r="G17" s="11" t="s">
        <v>179</v>
      </c>
      <c r="H17" s="137">
        <v>4942</v>
      </c>
      <c r="I17" s="137">
        <v>4942</v>
      </c>
      <c r="J17" s="137"/>
      <c r="K17" s="137"/>
      <c r="L17" s="137">
        <v>4942</v>
      </c>
      <c r="M17" s="137"/>
      <c r="N17" s="137"/>
      <c r="O17" s="137"/>
      <c r="P17" s="104"/>
      <c r="Q17" s="137"/>
      <c r="R17" s="137"/>
      <c r="S17" s="137"/>
      <c r="T17" s="137"/>
      <c r="U17" s="137"/>
      <c r="V17" s="137"/>
      <c r="W17" s="137"/>
    </row>
    <row r="18" customHeight="1" spans="1:23">
      <c r="A18" s="138" t="s">
        <v>48</v>
      </c>
      <c r="B18" s="11" t="s">
        <v>176</v>
      </c>
      <c r="C18" s="12" t="s">
        <v>177</v>
      </c>
      <c r="D18" s="11" t="s">
        <v>108</v>
      </c>
      <c r="E18" s="11" t="s">
        <v>109</v>
      </c>
      <c r="F18" s="11" t="s">
        <v>178</v>
      </c>
      <c r="G18" s="11" t="s">
        <v>179</v>
      </c>
      <c r="H18" s="137">
        <v>1412</v>
      </c>
      <c r="I18" s="137">
        <v>1412</v>
      </c>
      <c r="J18" s="137"/>
      <c r="K18" s="137"/>
      <c r="L18" s="137">
        <v>1412</v>
      </c>
      <c r="M18" s="137"/>
      <c r="N18" s="137"/>
      <c r="O18" s="137"/>
      <c r="P18" s="104"/>
      <c r="Q18" s="137"/>
      <c r="R18" s="137"/>
      <c r="S18" s="137"/>
      <c r="T18" s="137"/>
      <c r="U18" s="137"/>
      <c r="V18" s="137"/>
      <c r="W18" s="137"/>
    </row>
    <row r="19" customHeight="1" spans="1:23">
      <c r="A19" s="138" t="s">
        <v>48</v>
      </c>
      <c r="B19" s="11" t="s">
        <v>180</v>
      </c>
      <c r="C19" s="12" t="s">
        <v>119</v>
      </c>
      <c r="D19" s="11" t="s">
        <v>118</v>
      </c>
      <c r="E19" s="11" t="s">
        <v>119</v>
      </c>
      <c r="F19" s="11" t="s">
        <v>181</v>
      </c>
      <c r="G19" s="11" t="s">
        <v>119</v>
      </c>
      <c r="H19" s="137">
        <v>343260</v>
      </c>
      <c r="I19" s="137">
        <v>343260</v>
      </c>
      <c r="J19" s="137"/>
      <c r="K19" s="137"/>
      <c r="L19" s="137">
        <v>343260</v>
      </c>
      <c r="M19" s="137"/>
      <c r="N19" s="137"/>
      <c r="O19" s="137"/>
      <c r="P19" s="104"/>
      <c r="Q19" s="137"/>
      <c r="R19" s="137"/>
      <c r="S19" s="137"/>
      <c r="T19" s="137"/>
      <c r="U19" s="137"/>
      <c r="V19" s="137"/>
      <c r="W19" s="137"/>
    </row>
    <row r="20" customHeight="1" spans="1:23">
      <c r="A20" s="138" t="s">
        <v>48</v>
      </c>
      <c r="B20" s="11" t="s">
        <v>182</v>
      </c>
      <c r="C20" s="12" t="s">
        <v>183</v>
      </c>
      <c r="D20" s="11" t="s">
        <v>78</v>
      </c>
      <c r="E20" s="11" t="s">
        <v>79</v>
      </c>
      <c r="F20" s="11" t="s">
        <v>184</v>
      </c>
      <c r="G20" s="11" t="s">
        <v>185</v>
      </c>
      <c r="H20" s="137">
        <v>86400</v>
      </c>
      <c r="I20" s="137">
        <v>86400</v>
      </c>
      <c r="J20" s="137"/>
      <c r="K20" s="137"/>
      <c r="L20" s="137">
        <v>86400</v>
      </c>
      <c r="M20" s="137"/>
      <c r="N20" s="137"/>
      <c r="O20" s="137"/>
      <c r="P20" s="104"/>
      <c r="Q20" s="137"/>
      <c r="R20" s="137"/>
      <c r="S20" s="137"/>
      <c r="T20" s="137"/>
      <c r="U20" s="137"/>
      <c r="V20" s="137"/>
      <c r="W20" s="137"/>
    </row>
    <row r="21" customHeight="1" spans="1:23">
      <c r="A21" s="138" t="s">
        <v>48</v>
      </c>
      <c r="B21" s="11" t="s">
        <v>186</v>
      </c>
      <c r="C21" s="12" t="s">
        <v>187</v>
      </c>
      <c r="D21" s="11" t="s">
        <v>78</v>
      </c>
      <c r="E21" s="11" t="s">
        <v>79</v>
      </c>
      <c r="F21" s="11" t="s">
        <v>188</v>
      </c>
      <c r="G21" s="11" t="s">
        <v>187</v>
      </c>
      <c r="H21" s="137">
        <v>20800</v>
      </c>
      <c r="I21" s="137">
        <v>20800</v>
      </c>
      <c r="J21" s="137"/>
      <c r="K21" s="137"/>
      <c r="L21" s="137">
        <v>20800</v>
      </c>
      <c r="M21" s="137"/>
      <c r="N21" s="137"/>
      <c r="O21" s="137"/>
      <c r="P21" s="104"/>
      <c r="Q21" s="137"/>
      <c r="R21" s="137"/>
      <c r="S21" s="137"/>
      <c r="T21" s="137"/>
      <c r="U21" s="137"/>
      <c r="V21" s="137"/>
      <c r="W21" s="137"/>
    </row>
    <row r="22" customHeight="1" spans="1:23">
      <c r="A22" s="138" t="s">
        <v>48</v>
      </c>
      <c r="B22" s="11" t="s">
        <v>189</v>
      </c>
      <c r="C22" s="12" t="s">
        <v>190</v>
      </c>
      <c r="D22" s="11" t="s">
        <v>78</v>
      </c>
      <c r="E22" s="11" t="s">
        <v>79</v>
      </c>
      <c r="F22" s="11" t="s">
        <v>191</v>
      </c>
      <c r="G22" s="11" t="s">
        <v>192</v>
      </c>
      <c r="H22" s="137">
        <v>10280</v>
      </c>
      <c r="I22" s="137">
        <v>10280</v>
      </c>
      <c r="J22" s="137"/>
      <c r="K22" s="137"/>
      <c r="L22" s="137">
        <v>10280</v>
      </c>
      <c r="M22" s="137"/>
      <c r="N22" s="137"/>
      <c r="O22" s="137"/>
      <c r="P22" s="104"/>
      <c r="Q22" s="137"/>
      <c r="R22" s="137"/>
      <c r="S22" s="137"/>
      <c r="T22" s="137"/>
      <c r="U22" s="137"/>
      <c r="V22" s="137"/>
      <c r="W22" s="137"/>
    </row>
    <row r="23" customHeight="1" spans="1:23">
      <c r="A23" s="138" t="s">
        <v>48</v>
      </c>
      <c r="B23" s="11" t="s">
        <v>189</v>
      </c>
      <c r="C23" s="12" t="s">
        <v>190</v>
      </c>
      <c r="D23" s="11" t="s">
        <v>78</v>
      </c>
      <c r="E23" s="11" t="s">
        <v>79</v>
      </c>
      <c r="F23" s="11" t="s">
        <v>193</v>
      </c>
      <c r="G23" s="11" t="s">
        <v>194</v>
      </c>
      <c r="H23" s="137">
        <v>1470</v>
      </c>
      <c r="I23" s="137">
        <v>1470</v>
      </c>
      <c r="J23" s="137"/>
      <c r="K23" s="137"/>
      <c r="L23" s="137">
        <v>1470</v>
      </c>
      <c r="M23" s="137"/>
      <c r="N23" s="137"/>
      <c r="O23" s="137"/>
      <c r="P23" s="104"/>
      <c r="Q23" s="137"/>
      <c r="R23" s="137"/>
      <c r="S23" s="137"/>
      <c r="T23" s="137"/>
      <c r="U23" s="137"/>
      <c r="V23" s="137"/>
      <c r="W23" s="137"/>
    </row>
    <row r="24" customHeight="1" spans="1:23">
      <c r="A24" s="138" t="s">
        <v>48</v>
      </c>
      <c r="B24" s="11" t="s">
        <v>189</v>
      </c>
      <c r="C24" s="12" t="s">
        <v>190</v>
      </c>
      <c r="D24" s="11" t="s">
        <v>78</v>
      </c>
      <c r="E24" s="11" t="s">
        <v>79</v>
      </c>
      <c r="F24" s="11" t="s">
        <v>195</v>
      </c>
      <c r="G24" s="11" t="s">
        <v>196</v>
      </c>
      <c r="H24" s="137">
        <v>5000</v>
      </c>
      <c r="I24" s="137">
        <v>5000</v>
      </c>
      <c r="J24" s="137"/>
      <c r="K24" s="137"/>
      <c r="L24" s="137">
        <v>5000</v>
      </c>
      <c r="M24" s="137"/>
      <c r="N24" s="137"/>
      <c r="O24" s="137"/>
      <c r="P24" s="104"/>
      <c r="Q24" s="137"/>
      <c r="R24" s="137"/>
      <c r="S24" s="137"/>
      <c r="T24" s="137"/>
      <c r="U24" s="137"/>
      <c r="V24" s="137"/>
      <c r="W24" s="137"/>
    </row>
    <row r="25" customHeight="1" spans="1:23">
      <c r="A25" s="138" t="s">
        <v>48</v>
      </c>
      <c r="B25" s="11" t="s">
        <v>189</v>
      </c>
      <c r="C25" s="12" t="s">
        <v>190</v>
      </c>
      <c r="D25" s="11" t="s">
        <v>78</v>
      </c>
      <c r="E25" s="11" t="s">
        <v>79</v>
      </c>
      <c r="F25" s="11" t="s">
        <v>197</v>
      </c>
      <c r="G25" s="11" t="s">
        <v>198</v>
      </c>
      <c r="H25" s="137">
        <v>9100</v>
      </c>
      <c r="I25" s="137">
        <v>9100</v>
      </c>
      <c r="J25" s="137"/>
      <c r="K25" s="137"/>
      <c r="L25" s="137">
        <v>9100</v>
      </c>
      <c r="M25" s="137"/>
      <c r="N25" s="137"/>
      <c r="O25" s="137"/>
      <c r="P25" s="104"/>
      <c r="Q25" s="137"/>
      <c r="R25" s="137"/>
      <c r="S25" s="137"/>
      <c r="T25" s="137"/>
      <c r="U25" s="137"/>
      <c r="V25" s="137"/>
      <c r="W25" s="137"/>
    </row>
    <row r="26" customHeight="1" spans="1:23">
      <c r="A26" s="138" t="s">
        <v>48</v>
      </c>
      <c r="B26" s="11" t="s">
        <v>189</v>
      </c>
      <c r="C26" s="12" t="s">
        <v>190</v>
      </c>
      <c r="D26" s="11" t="s">
        <v>78</v>
      </c>
      <c r="E26" s="11" t="s">
        <v>79</v>
      </c>
      <c r="F26" s="11" t="s">
        <v>199</v>
      </c>
      <c r="G26" s="11" t="s">
        <v>200</v>
      </c>
      <c r="H26" s="137">
        <v>26750</v>
      </c>
      <c r="I26" s="137">
        <v>26750</v>
      </c>
      <c r="J26" s="137"/>
      <c r="K26" s="137"/>
      <c r="L26" s="137">
        <v>26750</v>
      </c>
      <c r="M26" s="137"/>
      <c r="N26" s="137"/>
      <c r="O26" s="137"/>
      <c r="P26" s="104"/>
      <c r="Q26" s="137"/>
      <c r="R26" s="137"/>
      <c r="S26" s="137"/>
      <c r="T26" s="137"/>
      <c r="U26" s="137"/>
      <c r="V26" s="137"/>
      <c r="W26" s="137"/>
    </row>
    <row r="27" customHeight="1" spans="1:23">
      <c r="A27" s="138" t="s">
        <v>48</v>
      </c>
      <c r="B27" s="11" t="s">
        <v>201</v>
      </c>
      <c r="C27" s="12" t="s">
        <v>145</v>
      </c>
      <c r="D27" s="11" t="s">
        <v>78</v>
      </c>
      <c r="E27" s="11" t="s">
        <v>79</v>
      </c>
      <c r="F27" s="11" t="s">
        <v>202</v>
      </c>
      <c r="G27" s="11" t="s">
        <v>145</v>
      </c>
      <c r="H27" s="137">
        <v>15000</v>
      </c>
      <c r="I27" s="137">
        <v>15000</v>
      </c>
      <c r="J27" s="137"/>
      <c r="K27" s="137"/>
      <c r="L27" s="137">
        <v>15000</v>
      </c>
      <c r="M27" s="137"/>
      <c r="N27" s="137"/>
      <c r="O27" s="137"/>
      <c r="P27" s="104"/>
      <c r="Q27" s="137"/>
      <c r="R27" s="137"/>
      <c r="S27" s="137"/>
      <c r="T27" s="137"/>
      <c r="U27" s="137"/>
      <c r="V27" s="137"/>
      <c r="W27" s="137"/>
    </row>
    <row r="28" customHeight="1" spans="1:23">
      <c r="A28" s="138" t="s">
        <v>48</v>
      </c>
      <c r="B28" s="11" t="s">
        <v>203</v>
      </c>
      <c r="C28" s="12" t="s">
        <v>204</v>
      </c>
      <c r="D28" s="11" t="s">
        <v>78</v>
      </c>
      <c r="E28" s="11" t="s">
        <v>79</v>
      </c>
      <c r="F28" s="11" t="s">
        <v>174</v>
      </c>
      <c r="G28" s="11" t="s">
        <v>175</v>
      </c>
      <c r="H28" s="137">
        <v>24000</v>
      </c>
      <c r="I28" s="137">
        <v>24000</v>
      </c>
      <c r="J28" s="137"/>
      <c r="K28" s="137"/>
      <c r="L28" s="137">
        <v>24000</v>
      </c>
      <c r="M28" s="137"/>
      <c r="N28" s="137"/>
      <c r="O28" s="137"/>
      <c r="P28" s="104"/>
      <c r="Q28" s="137"/>
      <c r="R28" s="137"/>
      <c r="S28" s="137"/>
      <c r="T28" s="137"/>
      <c r="U28" s="137"/>
      <c r="V28" s="137"/>
      <c r="W28" s="137"/>
    </row>
    <row r="29" customHeight="1" spans="1:23">
      <c r="A29" s="138" t="s">
        <v>48</v>
      </c>
      <c r="B29" s="11" t="s">
        <v>203</v>
      </c>
      <c r="C29" s="12" t="s">
        <v>204</v>
      </c>
      <c r="D29" s="11" t="s">
        <v>78</v>
      </c>
      <c r="E29" s="11" t="s">
        <v>79</v>
      </c>
      <c r="F29" s="11" t="s">
        <v>174</v>
      </c>
      <c r="G29" s="11" t="s">
        <v>175</v>
      </c>
      <c r="H29" s="137">
        <v>48000</v>
      </c>
      <c r="I29" s="137">
        <v>48000</v>
      </c>
      <c r="J29" s="137"/>
      <c r="K29" s="137"/>
      <c r="L29" s="137">
        <v>48000</v>
      </c>
      <c r="M29" s="137"/>
      <c r="N29" s="137"/>
      <c r="O29" s="137"/>
      <c r="P29" s="104"/>
      <c r="Q29" s="137"/>
      <c r="R29" s="137"/>
      <c r="S29" s="137"/>
      <c r="T29" s="137"/>
      <c r="U29" s="137"/>
      <c r="V29" s="137"/>
      <c r="W29" s="137"/>
    </row>
    <row r="30" customHeight="1" spans="1:23">
      <c r="A30" s="138" t="s">
        <v>48</v>
      </c>
      <c r="B30" s="11" t="s">
        <v>205</v>
      </c>
      <c r="C30" s="12" t="s">
        <v>206</v>
      </c>
      <c r="D30" s="11" t="s">
        <v>78</v>
      </c>
      <c r="E30" s="11" t="s">
        <v>79</v>
      </c>
      <c r="F30" s="11" t="s">
        <v>207</v>
      </c>
      <c r="G30" s="11" t="s">
        <v>208</v>
      </c>
      <c r="H30" s="137">
        <v>167100</v>
      </c>
      <c r="I30" s="137">
        <v>167100</v>
      </c>
      <c r="J30" s="137"/>
      <c r="K30" s="137"/>
      <c r="L30" s="137">
        <v>167100</v>
      </c>
      <c r="M30" s="137"/>
      <c r="N30" s="137"/>
      <c r="O30" s="137"/>
      <c r="P30" s="104"/>
      <c r="Q30" s="137"/>
      <c r="R30" s="137"/>
      <c r="S30" s="137"/>
      <c r="T30" s="137"/>
      <c r="U30" s="137"/>
      <c r="V30" s="137"/>
      <c r="W30" s="137"/>
    </row>
    <row r="31" customHeight="1" spans="1:23">
      <c r="A31" s="138" t="s">
        <v>48</v>
      </c>
      <c r="B31" s="11" t="s">
        <v>209</v>
      </c>
      <c r="C31" s="12" t="s">
        <v>210</v>
      </c>
      <c r="D31" s="11" t="s">
        <v>90</v>
      </c>
      <c r="E31" s="11" t="s">
        <v>91</v>
      </c>
      <c r="F31" s="11" t="s">
        <v>191</v>
      </c>
      <c r="G31" s="11" t="s">
        <v>192</v>
      </c>
      <c r="H31" s="137">
        <v>1000</v>
      </c>
      <c r="I31" s="137">
        <v>1000</v>
      </c>
      <c r="J31" s="137"/>
      <c r="K31" s="137"/>
      <c r="L31" s="137">
        <v>1000</v>
      </c>
      <c r="M31" s="137"/>
      <c r="N31" s="137"/>
      <c r="O31" s="137"/>
      <c r="P31" s="104"/>
      <c r="Q31" s="137"/>
      <c r="R31" s="137"/>
      <c r="S31" s="137"/>
      <c r="T31" s="137"/>
      <c r="U31" s="137"/>
      <c r="V31" s="137"/>
      <c r="W31" s="137"/>
    </row>
    <row r="32" customHeight="1" spans="1:23">
      <c r="A32" s="138" t="s">
        <v>48</v>
      </c>
      <c r="B32" s="11" t="s">
        <v>209</v>
      </c>
      <c r="C32" s="12" t="s">
        <v>210</v>
      </c>
      <c r="D32" s="11" t="s">
        <v>90</v>
      </c>
      <c r="E32" s="11" t="s">
        <v>91</v>
      </c>
      <c r="F32" s="11" t="s">
        <v>191</v>
      </c>
      <c r="G32" s="11" t="s">
        <v>192</v>
      </c>
      <c r="H32" s="137">
        <v>500</v>
      </c>
      <c r="I32" s="137">
        <v>500</v>
      </c>
      <c r="J32" s="137"/>
      <c r="K32" s="137"/>
      <c r="L32" s="137">
        <v>500</v>
      </c>
      <c r="M32" s="137"/>
      <c r="N32" s="137"/>
      <c r="O32" s="137"/>
      <c r="P32" s="104"/>
      <c r="Q32" s="137"/>
      <c r="R32" s="137"/>
      <c r="S32" s="137"/>
      <c r="T32" s="137"/>
      <c r="U32" s="137"/>
      <c r="V32" s="137"/>
      <c r="W32" s="137"/>
    </row>
    <row r="33" customHeight="1" spans="1:23">
      <c r="A33" s="138" t="s">
        <v>48</v>
      </c>
      <c r="B33" s="11" t="s">
        <v>211</v>
      </c>
      <c r="C33" s="12" t="s">
        <v>212</v>
      </c>
      <c r="D33" s="11" t="s">
        <v>78</v>
      </c>
      <c r="E33" s="11" t="s">
        <v>79</v>
      </c>
      <c r="F33" s="11" t="s">
        <v>213</v>
      </c>
      <c r="G33" s="11" t="s">
        <v>214</v>
      </c>
      <c r="H33" s="137">
        <v>61200</v>
      </c>
      <c r="I33" s="137">
        <v>61200</v>
      </c>
      <c r="J33" s="137"/>
      <c r="K33" s="137"/>
      <c r="L33" s="137">
        <v>61200</v>
      </c>
      <c r="M33" s="137"/>
      <c r="N33" s="137"/>
      <c r="O33" s="137"/>
      <c r="P33" s="104"/>
      <c r="Q33" s="137"/>
      <c r="R33" s="137"/>
      <c r="S33" s="137"/>
      <c r="T33" s="137"/>
      <c r="U33" s="137"/>
      <c r="V33" s="137"/>
      <c r="W33" s="137"/>
    </row>
    <row r="34" customHeight="1" spans="1:23">
      <c r="A34" s="138" t="s">
        <v>48</v>
      </c>
      <c r="B34" s="11" t="s">
        <v>215</v>
      </c>
      <c r="C34" s="12" t="s">
        <v>216</v>
      </c>
      <c r="D34" s="11" t="s">
        <v>78</v>
      </c>
      <c r="E34" s="11" t="s">
        <v>79</v>
      </c>
      <c r="F34" s="11" t="s">
        <v>217</v>
      </c>
      <c r="G34" s="11" t="s">
        <v>218</v>
      </c>
      <c r="H34" s="137">
        <v>3792</v>
      </c>
      <c r="I34" s="137">
        <v>3792</v>
      </c>
      <c r="J34" s="137"/>
      <c r="K34" s="137"/>
      <c r="L34" s="137">
        <v>3792</v>
      </c>
      <c r="M34" s="137"/>
      <c r="N34" s="137"/>
      <c r="O34" s="137"/>
      <c r="P34" s="104"/>
      <c r="Q34" s="137"/>
      <c r="R34" s="137"/>
      <c r="S34" s="137"/>
      <c r="T34" s="137"/>
      <c r="U34" s="137"/>
      <c r="V34" s="137"/>
      <c r="W34" s="137"/>
    </row>
    <row r="35" customHeight="1" spans="1:23">
      <c r="A35" s="138" t="s">
        <v>48</v>
      </c>
      <c r="B35" s="11" t="s">
        <v>215</v>
      </c>
      <c r="C35" s="12" t="s">
        <v>216</v>
      </c>
      <c r="D35" s="11" t="s">
        <v>92</v>
      </c>
      <c r="E35" s="11" t="s">
        <v>93</v>
      </c>
      <c r="F35" s="11" t="s">
        <v>219</v>
      </c>
      <c r="G35" s="11" t="s">
        <v>220</v>
      </c>
      <c r="H35" s="137">
        <v>354240</v>
      </c>
      <c r="I35" s="137">
        <v>354240</v>
      </c>
      <c r="J35" s="137"/>
      <c r="K35" s="137"/>
      <c r="L35" s="137">
        <v>354240</v>
      </c>
      <c r="M35" s="137"/>
      <c r="N35" s="137"/>
      <c r="O35" s="137"/>
      <c r="P35" s="104"/>
      <c r="Q35" s="137"/>
      <c r="R35" s="137"/>
      <c r="S35" s="137"/>
      <c r="T35" s="137"/>
      <c r="U35" s="137"/>
      <c r="V35" s="137"/>
      <c r="W35" s="137"/>
    </row>
    <row r="36" customHeight="1" spans="1:23">
      <c r="A36" s="138" t="s">
        <v>48</v>
      </c>
      <c r="B36" s="11" t="s">
        <v>215</v>
      </c>
      <c r="C36" s="12" t="s">
        <v>216</v>
      </c>
      <c r="D36" s="11" t="s">
        <v>106</v>
      </c>
      <c r="E36" s="11" t="s">
        <v>107</v>
      </c>
      <c r="F36" s="11" t="s">
        <v>178</v>
      </c>
      <c r="G36" s="11" t="s">
        <v>179</v>
      </c>
      <c r="H36" s="137">
        <v>147012</v>
      </c>
      <c r="I36" s="137">
        <v>147012</v>
      </c>
      <c r="J36" s="137"/>
      <c r="K36" s="137"/>
      <c r="L36" s="137">
        <v>147012</v>
      </c>
      <c r="M36" s="137"/>
      <c r="N36" s="137"/>
      <c r="O36" s="137"/>
      <c r="P36" s="104"/>
      <c r="Q36" s="137"/>
      <c r="R36" s="137"/>
      <c r="S36" s="137"/>
      <c r="T36" s="137"/>
      <c r="U36" s="137"/>
      <c r="V36" s="137"/>
      <c r="W36" s="137"/>
    </row>
    <row r="37" customHeight="1" spans="1:23">
      <c r="A37" s="138" t="s">
        <v>48</v>
      </c>
      <c r="B37" s="11" t="s">
        <v>215</v>
      </c>
      <c r="C37" s="12" t="s">
        <v>216</v>
      </c>
      <c r="D37" s="11" t="s">
        <v>110</v>
      </c>
      <c r="E37" s="11" t="s">
        <v>111</v>
      </c>
      <c r="F37" s="11" t="s">
        <v>221</v>
      </c>
      <c r="G37" s="11" t="s">
        <v>222</v>
      </c>
      <c r="H37" s="137">
        <v>87192</v>
      </c>
      <c r="I37" s="137">
        <v>87192</v>
      </c>
      <c r="J37" s="137"/>
      <c r="K37" s="137"/>
      <c r="L37" s="137">
        <v>87192</v>
      </c>
      <c r="M37" s="137"/>
      <c r="N37" s="137"/>
      <c r="O37" s="137"/>
      <c r="P37" s="104"/>
      <c r="Q37" s="137"/>
      <c r="R37" s="137"/>
      <c r="S37" s="137"/>
      <c r="T37" s="137"/>
      <c r="U37" s="137"/>
      <c r="V37" s="137"/>
      <c r="W37" s="137"/>
    </row>
    <row r="38" customHeight="1" spans="1:23">
      <c r="A38" s="138" t="s">
        <v>48</v>
      </c>
      <c r="B38" s="11" t="s">
        <v>215</v>
      </c>
      <c r="C38" s="12" t="s">
        <v>216</v>
      </c>
      <c r="D38" s="11" t="s">
        <v>112</v>
      </c>
      <c r="E38" s="11" t="s">
        <v>113</v>
      </c>
      <c r="F38" s="11" t="s">
        <v>217</v>
      </c>
      <c r="G38" s="11" t="s">
        <v>218</v>
      </c>
      <c r="H38" s="137">
        <v>3552</v>
      </c>
      <c r="I38" s="137">
        <v>3552</v>
      </c>
      <c r="J38" s="137"/>
      <c r="K38" s="137"/>
      <c r="L38" s="137">
        <v>3552</v>
      </c>
      <c r="M38" s="137"/>
      <c r="N38" s="137"/>
      <c r="O38" s="137"/>
      <c r="P38" s="104"/>
      <c r="Q38" s="137"/>
      <c r="R38" s="137"/>
      <c r="S38" s="137"/>
      <c r="T38" s="137"/>
      <c r="U38" s="137"/>
      <c r="V38" s="137"/>
      <c r="W38" s="137"/>
    </row>
    <row r="39" s="124" customFormat="1" customHeight="1" spans="1:23">
      <c r="A39" s="138" t="s">
        <v>48</v>
      </c>
      <c r="B39" s="11" t="s">
        <v>215</v>
      </c>
      <c r="C39" s="15"/>
      <c r="D39" s="11">
        <v>2070101</v>
      </c>
      <c r="E39" s="11" t="s">
        <v>79</v>
      </c>
      <c r="F39" s="11">
        <v>30207</v>
      </c>
      <c r="G39" s="11" t="s">
        <v>194</v>
      </c>
      <c r="H39" s="139">
        <v>8000</v>
      </c>
      <c r="I39" s="139">
        <v>8000</v>
      </c>
      <c r="J39" s="139"/>
      <c r="K39" s="139"/>
      <c r="L39" s="139">
        <v>8000</v>
      </c>
      <c r="M39" s="139"/>
      <c r="N39" s="139"/>
      <c r="O39" s="139"/>
      <c r="P39" s="139"/>
      <c r="Q39" s="139"/>
      <c r="R39" s="139"/>
      <c r="S39" s="139"/>
      <c r="T39" s="139"/>
      <c r="U39" s="139"/>
      <c r="V39" s="139"/>
      <c r="W39" s="139"/>
    </row>
    <row r="40" customHeight="1" spans="1:23">
      <c r="A40" s="15" t="s">
        <v>33</v>
      </c>
      <c r="B40" s="15"/>
      <c r="C40" s="15"/>
      <c r="D40" s="15"/>
      <c r="E40" s="15"/>
      <c r="F40" s="15"/>
      <c r="G40" s="15"/>
      <c r="H40" s="137">
        <f t="shared" ref="H40:L40" si="0">SUM(H11:H39)</f>
        <v>2898118</v>
      </c>
      <c r="I40" s="137">
        <f t="shared" si="0"/>
        <v>2898118</v>
      </c>
      <c r="J40" s="137">
        <f t="shared" si="0"/>
        <v>0</v>
      </c>
      <c r="K40" s="137">
        <f t="shared" si="0"/>
        <v>0</v>
      </c>
      <c r="L40" s="137">
        <f t="shared" si="0"/>
        <v>2898118</v>
      </c>
      <c r="M40" s="137"/>
      <c r="N40" s="137"/>
      <c r="O40" s="137"/>
      <c r="P40" s="137"/>
      <c r="Q40" s="137"/>
      <c r="R40" s="137"/>
      <c r="S40" s="137"/>
      <c r="T40" s="137"/>
      <c r="U40" s="137"/>
      <c r="V40" s="137"/>
      <c r="W40" s="137"/>
    </row>
  </sheetData>
  <mergeCells count="30">
    <mergeCell ref="A3:W3"/>
    <mergeCell ref="A4:G4"/>
    <mergeCell ref="I5:W5"/>
    <mergeCell ref="I6:M6"/>
    <mergeCell ref="N6:P6"/>
    <mergeCell ref="R6:W6"/>
    <mergeCell ref="A40:G4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1"/>
  <sheetViews>
    <sheetView showZeros="0" workbookViewId="0">
      <pane ySplit="1" topLeftCell="A18" activePane="bottomLeft" state="frozen"/>
      <selection/>
      <selection pane="bottomLeft" activeCell="C55" sqref="C55"/>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60" t="s">
        <v>223</v>
      </c>
    </row>
    <row r="3" ht="27.85" customHeight="1" spans="1:23">
      <c r="A3" s="16" t="s">
        <v>224</v>
      </c>
      <c r="B3" s="16"/>
      <c r="C3" s="16"/>
      <c r="D3" s="16"/>
      <c r="E3" s="16"/>
      <c r="F3" s="16"/>
      <c r="G3" s="16"/>
      <c r="H3" s="16"/>
      <c r="I3" s="16"/>
      <c r="J3" s="16"/>
      <c r="K3" s="16"/>
      <c r="L3" s="16"/>
      <c r="M3" s="16"/>
      <c r="N3" s="16"/>
      <c r="O3" s="16"/>
      <c r="P3" s="16"/>
      <c r="Q3" s="16"/>
      <c r="R3" s="16"/>
      <c r="S3" s="16"/>
      <c r="T3" s="16"/>
      <c r="U3" s="16"/>
      <c r="V3" s="16"/>
      <c r="W3" s="16"/>
    </row>
    <row r="4" ht="13.6" customHeight="1" spans="1:23">
      <c r="A4" s="5" t="str">
        <f>'部门财务收支预算总表01-1'!A4</f>
        <v>单位名称：中共新平彝族傣族自治县委员会政法委员会</v>
      </c>
      <c r="B4" s="125" t="str">
        <f t="shared" ref="B4" si="0">"单位名称："&amp;"绩效评价中心"</f>
        <v>单位名称：绩效评价中心</v>
      </c>
      <c r="C4" s="125"/>
      <c r="D4" s="125"/>
      <c r="E4" s="125"/>
      <c r="F4" s="125"/>
      <c r="G4" s="125"/>
      <c r="H4" s="125"/>
      <c r="I4" s="125"/>
      <c r="J4" s="7"/>
      <c r="K4" s="7"/>
      <c r="L4" s="7"/>
      <c r="M4" s="7"/>
      <c r="N4" s="7"/>
      <c r="O4" s="7"/>
      <c r="P4" s="7"/>
      <c r="Q4" s="7"/>
      <c r="U4" s="131"/>
      <c r="W4" s="114" t="s">
        <v>141</v>
      </c>
    </row>
    <row r="5" ht="21.8" customHeight="1" spans="1:23">
      <c r="A5" s="126" t="s">
        <v>225</v>
      </c>
      <c r="B5" s="126" t="s">
        <v>151</v>
      </c>
      <c r="C5" s="126" t="s">
        <v>152</v>
      </c>
      <c r="D5" s="126" t="s">
        <v>226</v>
      </c>
      <c r="E5" s="126" t="s">
        <v>153</v>
      </c>
      <c r="F5" s="126" t="s">
        <v>154</v>
      </c>
      <c r="G5" s="126" t="s">
        <v>227</v>
      </c>
      <c r="H5" s="126" t="s">
        <v>156</v>
      </c>
      <c r="I5" s="130" t="s">
        <v>33</v>
      </c>
      <c r="J5" s="130" t="s">
        <v>228</v>
      </c>
      <c r="K5" s="126"/>
      <c r="L5" s="126"/>
      <c r="M5" s="126"/>
      <c r="N5" s="126" t="s">
        <v>158</v>
      </c>
      <c r="O5" s="126"/>
      <c r="P5" s="126"/>
      <c r="Q5" s="126" t="s">
        <v>39</v>
      </c>
      <c r="R5" s="126" t="s">
        <v>56</v>
      </c>
      <c r="S5" s="126"/>
      <c r="T5" s="126"/>
      <c r="U5" s="126"/>
      <c r="V5" s="126"/>
      <c r="W5" s="126"/>
    </row>
    <row r="6" ht="21.8" customHeight="1" spans="1:23">
      <c r="A6" s="126"/>
      <c r="B6" s="126"/>
      <c r="C6" s="126"/>
      <c r="D6" s="126"/>
      <c r="E6" s="126"/>
      <c r="F6" s="126"/>
      <c r="G6" s="126"/>
      <c r="H6" s="126"/>
      <c r="I6" s="130" t="s">
        <v>159</v>
      </c>
      <c r="J6" s="130" t="s">
        <v>36</v>
      </c>
      <c r="K6" s="126"/>
      <c r="L6" s="126" t="s">
        <v>37</v>
      </c>
      <c r="M6" s="126" t="s">
        <v>38</v>
      </c>
      <c r="N6" s="126" t="s">
        <v>36</v>
      </c>
      <c r="O6" s="126" t="s">
        <v>37</v>
      </c>
      <c r="P6" s="126" t="s">
        <v>38</v>
      </c>
      <c r="Q6" s="126" t="s">
        <v>39</v>
      </c>
      <c r="R6" s="126" t="s">
        <v>35</v>
      </c>
      <c r="S6" s="126" t="s">
        <v>46</v>
      </c>
      <c r="T6" s="126" t="s">
        <v>41</v>
      </c>
      <c r="U6" s="126" t="s">
        <v>42</v>
      </c>
      <c r="V6" s="126" t="s">
        <v>43</v>
      </c>
      <c r="W6" s="126" t="s">
        <v>44</v>
      </c>
    </row>
    <row r="7" ht="40.6" customHeight="1" spans="1:23">
      <c r="A7" s="126"/>
      <c r="B7" s="126"/>
      <c r="C7" s="126"/>
      <c r="D7" s="126"/>
      <c r="E7" s="126"/>
      <c r="F7" s="126"/>
      <c r="G7" s="126"/>
      <c r="H7" s="126"/>
      <c r="I7" s="130"/>
      <c r="J7" s="130" t="s">
        <v>36</v>
      </c>
      <c r="K7" s="126"/>
      <c r="L7" s="126" t="s">
        <v>37</v>
      </c>
      <c r="M7" s="126" t="s">
        <v>38</v>
      </c>
      <c r="N7" s="126" t="s">
        <v>36</v>
      </c>
      <c r="O7" s="126" t="s">
        <v>37</v>
      </c>
      <c r="P7" s="126" t="s">
        <v>38</v>
      </c>
      <c r="Q7" s="126"/>
      <c r="R7" s="126" t="s">
        <v>35</v>
      </c>
      <c r="S7" s="126" t="s">
        <v>46</v>
      </c>
      <c r="T7" s="126" t="s">
        <v>41</v>
      </c>
      <c r="U7" s="126" t="s">
        <v>42</v>
      </c>
      <c r="V7" s="126" t="s">
        <v>43</v>
      </c>
      <c r="W7" s="126" t="s">
        <v>44</v>
      </c>
    </row>
    <row r="8" ht="15.05" customHeight="1" spans="1:23">
      <c r="A8" s="126"/>
      <c r="B8" s="126"/>
      <c r="C8" s="126"/>
      <c r="D8" s="126"/>
      <c r="E8" s="126"/>
      <c r="F8" s="126"/>
      <c r="G8" s="126"/>
      <c r="H8" s="126"/>
      <c r="I8" s="130"/>
      <c r="J8" s="130" t="s">
        <v>35</v>
      </c>
      <c r="K8" s="126" t="s">
        <v>229</v>
      </c>
      <c r="L8" s="126"/>
      <c r="M8" s="126"/>
      <c r="N8" s="126"/>
      <c r="O8" s="126"/>
      <c r="P8" s="126"/>
      <c r="Q8" s="126"/>
      <c r="R8" s="126"/>
      <c r="S8" s="126"/>
      <c r="T8" s="126"/>
      <c r="U8" s="126"/>
      <c r="V8" s="126"/>
      <c r="W8" s="126"/>
    </row>
    <row r="9" ht="32.9" customHeight="1" spans="1:23">
      <c r="A9" s="127" t="s">
        <v>64</v>
      </c>
      <c r="B9" s="127">
        <v>2</v>
      </c>
      <c r="C9" s="127">
        <v>3</v>
      </c>
      <c r="D9" s="128">
        <v>4</v>
      </c>
      <c r="E9" s="127">
        <v>5</v>
      </c>
      <c r="F9" s="127">
        <v>6</v>
      </c>
      <c r="G9" s="127">
        <v>7</v>
      </c>
      <c r="H9" s="127">
        <v>8</v>
      </c>
      <c r="I9" s="127">
        <v>9</v>
      </c>
      <c r="J9" s="127">
        <v>10</v>
      </c>
      <c r="K9" s="127">
        <v>11</v>
      </c>
      <c r="L9" s="127">
        <v>12</v>
      </c>
      <c r="M9" s="127">
        <v>13</v>
      </c>
      <c r="N9" s="127">
        <v>14</v>
      </c>
      <c r="O9" s="127">
        <v>15</v>
      </c>
      <c r="P9" s="127">
        <v>16</v>
      </c>
      <c r="Q9" s="127">
        <v>17</v>
      </c>
      <c r="R9" s="127">
        <v>18</v>
      </c>
      <c r="S9" s="127">
        <v>19</v>
      </c>
      <c r="T9" s="127">
        <v>20</v>
      </c>
      <c r="U9" s="127">
        <v>21</v>
      </c>
      <c r="V9" s="127">
        <v>22</v>
      </c>
      <c r="W9" s="127">
        <v>23</v>
      </c>
    </row>
    <row r="10" ht="32.9" customHeight="1" spans="1:23">
      <c r="A10" s="11"/>
      <c r="B10" s="11"/>
      <c r="C10" s="12" t="s">
        <v>230</v>
      </c>
      <c r="D10" s="12"/>
      <c r="E10" s="11"/>
      <c r="F10" s="11"/>
      <c r="G10" s="11"/>
      <c r="H10" s="11"/>
      <c r="I10" s="13">
        <v>107500</v>
      </c>
      <c r="J10" s="13">
        <v>107500</v>
      </c>
      <c r="K10" s="13">
        <v>107500</v>
      </c>
      <c r="L10" s="13"/>
      <c r="M10" s="13"/>
      <c r="N10" s="13"/>
      <c r="O10" s="13"/>
      <c r="P10" s="13"/>
      <c r="Q10" s="13"/>
      <c r="R10" s="13"/>
      <c r="S10" s="13"/>
      <c r="T10" s="13"/>
      <c r="U10" s="13"/>
      <c r="V10" s="13"/>
      <c r="W10" s="13"/>
    </row>
    <row r="11" ht="18.85" customHeight="1" spans="1:23">
      <c r="A11" s="11" t="s">
        <v>231</v>
      </c>
      <c r="B11" s="11" t="s">
        <v>232</v>
      </c>
      <c r="C11" s="12" t="s">
        <v>230</v>
      </c>
      <c r="D11" s="12" t="s">
        <v>48</v>
      </c>
      <c r="E11" s="11" t="s">
        <v>78</v>
      </c>
      <c r="F11" s="11" t="s">
        <v>79</v>
      </c>
      <c r="G11" s="11" t="s">
        <v>191</v>
      </c>
      <c r="H11" s="11" t="s">
        <v>192</v>
      </c>
      <c r="I11" s="13">
        <v>57500</v>
      </c>
      <c r="J11" s="13">
        <v>57500</v>
      </c>
      <c r="K11" s="13">
        <v>57500</v>
      </c>
      <c r="L11" s="13"/>
      <c r="M11" s="13"/>
      <c r="N11" s="13"/>
      <c r="O11" s="13"/>
      <c r="P11" s="13"/>
      <c r="Q11" s="13"/>
      <c r="R11" s="13"/>
      <c r="S11" s="13"/>
      <c r="T11" s="13"/>
      <c r="U11" s="13"/>
      <c r="V11" s="13"/>
      <c r="W11" s="13"/>
    </row>
    <row r="12" customHeight="1" spans="1:23">
      <c r="A12" s="11" t="s">
        <v>231</v>
      </c>
      <c r="B12" s="11" t="s">
        <v>232</v>
      </c>
      <c r="C12" s="12" t="s">
        <v>230</v>
      </c>
      <c r="D12" s="12" t="s">
        <v>48</v>
      </c>
      <c r="E12" s="11" t="s">
        <v>78</v>
      </c>
      <c r="F12" s="11" t="s">
        <v>79</v>
      </c>
      <c r="G12" s="11" t="s">
        <v>191</v>
      </c>
      <c r="H12" s="11" t="s">
        <v>192</v>
      </c>
      <c r="I12" s="13">
        <v>50000</v>
      </c>
      <c r="J12" s="13">
        <v>50000</v>
      </c>
      <c r="K12" s="13">
        <v>50000</v>
      </c>
      <c r="L12" s="13"/>
      <c r="M12" s="13"/>
      <c r="N12" s="13"/>
      <c r="O12" s="13"/>
      <c r="P12" s="104"/>
      <c r="Q12" s="13"/>
      <c r="R12" s="13"/>
      <c r="S12" s="13"/>
      <c r="T12" s="13"/>
      <c r="U12" s="13"/>
      <c r="V12" s="13"/>
      <c r="W12" s="13"/>
    </row>
    <row r="13" customHeight="1" spans="1:23">
      <c r="A13" s="104"/>
      <c r="B13" s="104"/>
      <c r="C13" s="12" t="s">
        <v>233</v>
      </c>
      <c r="D13" s="129"/>
      <c r="E13" s="104"/>
      <c r="F13" s="104"/>
      <c r="G13" s="104"/>
      <c r="H13" s="104"/>
      <c r="I13" s="13">
        <v>8200</v>
      </c>
      <c r="J13" s="13">
        <v>8200</v>
      </c>
      <c r="K13" s="13">
        <v>8200</v>
      </c>
      <c r="L13" s="13"/>
      <c r="M13" s="13"/>
      <c r="N13" s="13"/>
      <c r="O13" s="13"/>
      <c r="P13" s="104"/>
      <c r="Q13" s="13"/>
      <c r="R13" s="13"/>
      <c r="S13" s="13"/>
      <c r="T13" s="13"/>
      <c r="U13" s="13"/>
      <c r="V13" s="13"/>
      <c r="W13" s="13"/>
    </row>
    <row r="14" customHeight="1" spans="1:23">
      <c r="A14" s="11" t="s">
        <v>234</v>
      </c>
      <c r="B14" s="11" t="s">
        <v>235</v>
      </c>
      <c r="C14" s="12" t="s">
        <v>233</v>
      </c>
      <c r="D14" s="12" t="s">
        <v>48</v>
      </c>
      <c r="E14" s="11" t="s">
        <v>80</v>
      </c>
      <c r="F14" s="11" t="s">
        <v>77</v>
      </c>
      <c r="G14" s="11" t="s">
        <v>191</v>
      </c>
      <c r="H14" s="11" t="s">
        <v>192</v>
      </c>
      <c r="I14" s="13">
        <v>1000</v>
      </c>
      <c r="J14" s="13">
        <v>1000</v>
      </c>
      <c r="K14" s="13">
        <v>1000</v>
      </c>
      <c r="L14" s="13"/>
      <c r="M14" s="13"/>
      <c r="N14" s="13"/>
      <c r="O14" s="13"/>
      <c r="P14" s="104"/>
      <c r="Q14" s="13"/>
      <c r="R14" s="13"/>
      <c r="S14" s="13"/>
      <c r="T14" s="13"/>
      <c r="U14" s="13"/>
      <c r="V14" s="13"/>
      <c r="W14" s="13"/>
    </row>
    <row r="15" customHeight="1" spans="1:23">
      <c r="A15" s="11" t="s">
        <v>234</v>
      </c>
      <c r="B15" s="11" t="s">
        <v>235</v>
      </c>
      <c r="C15" s="12" t="s">
        <v>233</v>
      </c>
      <c r="D15" s="12" t="s">
        <v>48</v>
      </c>
      <c r="E15" s="11" t="s">
        <v>80</v>
      </c>
      <c r="F15" s="11" t="s">
        <v>77</v>
      </c>
      <c r="G15" s="11" t="s">
        <v>191</v>
      </c>
      <c r="H15" s="11" t="s">
        <v>192</v>
      </c>
      <c r="I15" s="13">
        <v>2000</v>
      </c>
      <c r="J15" s="13">
        <v>2000</v>
      </c>
      <c r="K15" s="13">
        <v>2000</v>
      </c>
      <c r="L15" s="13"/>
      <c r="M15" s="13"/>
      <c r="N15" s="13"/>
      <c r="O15" s="13"/>
      <c r="P15" s="104"/>
      <c r="Q15" s="13"/>
      <c r="R15" s="13"/>
      <c r="S15" s="13"/>
      <c r="T15" s="13"/>
      <c r="U15" s="13"/>
      <c r="V15" s="13"/>
      <c r="W15" s="13"/>
    </row>
    <row r="16" customHeight="1" spans="1:23">
      <c r="A16" s="11" t="s">
        <v>234</v>
      </c>
      <c r="B16" s="11" t="s">
        <v>235</v>
      </c>
      <c r="C16" s="12" t="s">
        <v>233</v>
      </c>
      <c r="D16" s="12" t="s">
        <v>48</v>
      </c>
      <c r="E16" s="11" t="s">
        <v>80</v>
      </c>
      <c r="F16" s="11" t="s">
        <v>77</v>
      </c>
      <c r="G16" s="11" t="s">
        <v>191</v>
      </c>
      <c r="H16" s="11" t="s">
        <v>192</v>
      </c>
      <c r="I16" s="13">
        <v>4000</v>
      </c>
      <c r="J16" s="13">
        <v>4000</v>
      </c>
      <c r="K16" s="13">
        <v>4000</v>
      </c>
      <c r="L16" s="13"/>
      <c r="M16" s="13"/>
      <c r="N16" s="13"/>
      <c r="O16" s="13"/>
      <c r="P16" s="104"/>
      <c r="Q16" s="13"/>
      <c r="R16" s="13"/>
      <c r="S16" s="13"/>
      <c r="T16" s="13"/>
      <c r="U16" s="13"/>
      <c r="V16" s="13"/>
      <c r="W16" s="13"/>
    </row>
    <row r="17" customHeight="1" spans="1:23">
      <c r="A17" s="11" t="s">
        <v>234</v>
      </c>
      <c r="B17" s="11" t="s">
        <v>235</v>
      </c>
      <c r="C17" s="12" t="s">
        <v>233</v>
      </c>
      <c r="D17" s="12" t="s">
        <v>48</v>
      </c>
      <c r="E17" s="11" t="s">
        <v>80</v>
      </c>
      <c r="F17" s="11" t="s">
        <v>77</v>
      </c>
      <c r="G17" s="11" t="s">
        <v>191</v>
      </c>
      <c r="H17" s="11" t="s">
        <v>192</v>
      </c>
      <c r="I17" s="13">
        <v>1200</v>
      </c>
      <c r="J17" s="13">
        <v>1200</v>
      </c>
      <c r="K17" s="13">
        <v>1200</v>
      </c>
      <c r="L17" s="13"/>
      <c r="M17" s="13"/>
      <c r="N17" s="13"/>
      <c r="O17" s="13"/>
      <c r="P17" s="104"/>
      <c r="Q17" s="13"/>
      <c r="R17" s="13"/>
      <c r="S17" s="13"/>
      <c r="T17" s="13"/>
      <c r="U17" s="13"/>
      <c r="V17" s="13"/>
      <c r="W17" s="13"/>
    </row>
    <row r="18" customHeight="1" spans="1:23">
      <c r="A18" s="104"/>
      <c r="B18" s="104"/>
      <c r="C18" s="12" t="s">
        <v>236</v>
      </c>
      <c r="D18" s="129"/>
      <c r="E18" s="104"/>
      <c r="F18" s="104"/>
      <c r="G18" s="104"/>
      <c r="H18" s="104"/>
      <c r="I18" s="13">
        <v>31602</v>
      </c>
      <c r="J18" s="13">
        <v>31602</v>
      </c>
      <c r="K18" s="13">
        <v>31602</v>
      </c>
      <c r="L18" s="13"/>
      <c r="M18" s="13"/>
      <c r="N18" s="13"/>
      <c r="O18" s="13"/>
      <c r="P18" s="104"/>
      <c r="Q18" s="13"/>
      <c r="R18" s="13"/>
      <c r="S18" s="13"/>
      <c r="T18" s="13"/>
      <c r="U18" s="13"/>
      <c r="V18" s="13"/>
      <c r="W18" s="13"/>
    </row>
    <row r="19" customHeight="1" spans="1:23">
      <c r="A19" s="11" t="s">
        <v>234</v>
      </c>
      <c r="B19" s="11" t="s">
        <v>237</v>
      </c>
      <c r="C19" s="12" t="s">
        <v>236</v>
      </c>
      <c r="D19" s="12" t="s">
        <v>48</v>
      </c>
      <c r="E19" s="11" t="s">
        <v>96</v>
      </c>
      <c r="F19" s="11" t="s">
        <v>97</v>
      </c>
      <c r="G19" s="11" t="s">
        <v>238</v>
      </c>
      <c r="H19" s="11" t="s">
        <v>239</v>
      </c>
      <c r="I19" s="13">
        <v>22944</v>
      </c>
      <c r="J19" s="13">
        <v>22944</v>
      </c>
      <c r="K19" s="13">
        <v>22944</v>
      </c>
      <c r="L19" s="13"/>
      <c r="M19" s="13"/>
      <c r="N19" s="13"/>
      <c r="O19" s="13"/>
      <c r="P19" s="104"/>
      <c r="Q19" s="13"/>
      <c r="R19" s="13"/>
      <c r="S19" s="13"/>
      <c r="T19" s="13"/>
      <c r="U19" s="13"/>
      <c r="V19" s="13"/>
      <c r="W19" s="13"/>
    </row>
    <row r="20" customHeight="1" spans="1:23">
      <c r="A20" s="11" t="s">
        <v>234</v>
      </c>
      <c r="B20" s="11" t="s">
        <v>237</v>
      </c>
      <c r="C20" s="12" t="s">
        <v>236</v>
      </c>
      <c r="D20" s="12" t="s">
        <v>48</v>
      </c>
      <c r="E20" s="11" t="s">
        <v>96</v>
      </c>
      <c r="F20" s="11" t="s">
        <v>97</v>
      </c>
      <c r="G20" s="11" t="s">
        <v>238</v>
      </c>
      <c r="H20" s="11" t="s">
        <v>239</v>
      </c>
      <c r="I20" s="13">
        <v>8316</v>
      </c>
      <c r="J20" s="13">
        <v>8316</v>
      </c>
      <c r="K20" s="13">
        <v>8316</v>
      </c>
      <c r="L20" s="13"/>
      <c r="M20" s="13"/>
      <c r="N20" s="13"/>
      <c r="O20" s="13"/>
      <c r="P20" s="104"/>
      <c r="Q20" s="13"/>
      <c r="R20" s="13"/>
      <c r="S20" s="13"/>
      <c r="T20" s="13"/>
      <c r="U20" s="13"/>
      <c r="V20" s="13"/>
      <c r="W20" s="13"/>
    </row>
    <row r="21" customHeight="1" spans="1:23">
      <c r="A21" s="11" t="s">
        <v>234</v>
      </c>
      <c r="B21" s="11" t="s">
        <v>237</v>
      </c>
      <c r="C21" s="12" t="s">
        <v>236</v>
      </c>
      <c r="D21" s="12" t="s">
        <v>48</v>
      </c>
      <c r="E21" s="11" t="s">
        <v>96</v>
      </c>
      <c r="F21" s="11" t="s">
        <v>97</v>
      </c>
      <c r="G21" s="11" t="s">
        <v>238</v>
      </c>
      <c r="H21" s="11" t="s">
        <v>239</v>
      </c>
      <c r="I21" s="13">
        <v>234</v>
      </c>
      <c r="J21" s="13">
        <v>234</v>
      </c>
      <c r="K21" s="13">
        <v>234</v>
      </c>
      <c r="L21" s="13"/>
      <c r="M21" s="13"/>
      <c r="N21" s="13"/>
      <c r="O21" s="13"/>
      <c r="P21" s="104"/>
      <c r="Q21" s="13"/>
      <c r="R21" s="13"/>
      <c r="S21" s="13"/>
      <c r="T21" s="13"/>
      <c r="U21" s="13"/>
      <c r="V21" s="13"/>
      <c r="W21" s="13"/>
    </row>
    <row r="22" customHeight="1" spans="1:23">
      <c r="A22" s="11" t="s">
        <v>234</v>
      </c>
      <c r="B22" s="11" t="s">
        <v>237</v>
      </c>
      <c r="C22" s="12" t="s">
        <v>236</v>
      </c>
      <c r="D22" s="12" t="s">
        <v>48</v>
      </c>
      <c r="E22" s="11" t="s">
        <v>96</v>
      </c>
      <c r="F22" s="11" t="s">
        <v>97</v>
      </c>
      <c r="G22" s="11" t="s">
        <v>238</v>
      </c>
      <c r="H22" s="11" t="s">
        <v>239</v>
      </c>
      <c r="I22" s="13">
        <v>108</v>
      </c>
      <c r="J22" s="13">
        <v>108</v>
      </c>
      <c r="K22" s="13">
        <v>108</v>
      </c>
      <c r="L22" s="13"/>
      <c r="M22" s="13"/>
      <c r="N22" s="13"/>
      <c r="O22" s="13"/>
      <c r="P22" s="104"/>
      <c r="Q22" s="13"/>
      <c r="R22" s="13"/>
      <c r="S22" s="13"/>
      <c r="T22" s="13"/>
      <c r="U22" s="13"/>
      <c r="V22" s="13"/>
      <c r="W22" s="13"/>
    </row>
    <row r="23" customHeight="1" spans="1:23">
      <c r="A23" s="104"/>
      <c r="B23" s="104"/>
      <c r="C23" s="12" t="s">
        <v>240</v>
      </c>
      <c r="D23" s="129"/>
      <c r="E23" s="104"/>
      <c r="F23" s="104"/>
      <c r="G23" s="104"/>
      <c r="H23" s="104"/>
      <c r="I23" s="13">
        <v>65000</v>
      </c>
      <c r="J23" s="13"/>
      <c r="K23" s="13"/>
      <c r="L23" s="13"/>
      <c r="M23" s="13"/>
      <c r="N23" s="13"/>
      <c r="O23" s="13"/>
      <c r="P23" s="104"/>
      <c r="Q23" s="13"/>
      <c r="R23" s="13">
        <v>65000</v>
      </c>
      <c r="S23" s="13"/>
      <c r="T23" s="13"/>
      <c r="U23" s="13">
        <v>65000</v>
      </c>
      <c r="V23" s="13"/>
      <c r="W23" s="13"/>
    </row>
    <row r="24" customHeight="1" spans="1:23">
      <c r="A24" s="11" t="s">
        <v>231</v>
      </c>
      <c r="B24" s="11" t="s">
        <v>241</v>
      </c>
      <c r="C24" s="12" t="s">
        <v>240</v>
      </c>
      <c r="D24" s="12" t="s">
        <v>48</v>
      </c>
      <c r="E24" s="11" t="s">
        <v>85</v>
      </c>
      <c r="F24" s="11" t="s">
        <v>84</v>
      </c>
      <c r="G24" s="11" t="s">
        <v>238</v>
      </c>
      <c r="H24" s="11" t="s">
        <v>239</v>
      </c>
      <c r="I24" s="13">
        <v>11000</v>
      </c>
      <c r="J24" s="13"/>
      <c r="K24" s="13"/>
      <c r="L24" s="13"/>
      <c r="M24" s="13"/>
      <c r="N24" s="13"/>
      <c r="O24" s="13"/>
      <c r="P24" s="104"/>
      <c r="Q24" s="13"/>
      <c r="R24" s="13">
        <v>11000</v>
      </c>
      <c r="S24" s="13"/>
      <c r="T24" s="13"/>
      <c r="U24" s="13">
        <v>11000</v>
      </c>
      <c r="V24" s="13"/>
      <c r="W24" s="13"/>
    </row>
    <row r="25" customHeight="1" spans="1:23">
      <c r="A25" s="11" t="s">
        <v>231</v>
      </c>
      <c r="B25" s="11" t="s">
        <v>241</v>
      </c>
      <c r="C25" s="12" t="s">
        <v>240</v>
      </c>
      <c r="D25" s="12" t="s">
        <v>48</v>
      </c>
      <c r="E25" s="11" t="s">
        <v>85</v>
      </c>
      <c r="F25" s="11" t="s">
        <v>84</v>
      </c>
      <c r="G25" s="11" t="s">
        <v>238</v>
      </c>
      <c r="H25" s="11" t="s">
        <v>239</v>
      </c>
      <c r="I25" s="13">
        <v>54000</v>
      </c>
      <c r="J25" s="13"/>
      <c r="K25" s="13"/>
      <c r="L25" s="13"/>
      <c r="M25" s="13"/>
      <c r="N25" s="13"/>
      <c r="O25" s="13"/>
      <c r="P25" s="104"/>
      <c r="Q25" s="13"/>
      <c r="R25" s="13">
        <v>54000</v>
      </c>
      <c r="S25" s="13"/>
      <c r="T25" s="13"/>
      <c r="U25" s="13">
        <v>54000</v>
      </c>
      <c r="V25" s="13"/>
      <c r="W25" s="13"/>
    </row>
    <row r="26" customHeight="1" spans="1:23">
      <c r="A26" s="104"/>
      <c r="B26" s="104"/>
      <c r="C26" s="12" t="s">
        <v>242</v>
      </c>
      <c r="D26" s="129"/>
      <c r="E26" s="104"/>
      <c r="F26" s="104"/>
      <c r="G26" s="104"/>
      <c r="H26" s="104"/>
      <c r="I26" s="13">
        <v>50000</v>
      </c>
      <c r="J26" s="13">
        <v>50000</v>
      </c>
      <c r="K26" s="13">
        <v>50000</v>
      </c>
      <c r="L26" s="13"/>
      <c r="M26" s="13"/>
      <c r="N26" s="13"/>
      <c r="O26" s="13"/>
      <c r="P26" s="104"/>
      <c r="Q26" s="13"/>
      <c r="R26" s="13"/>
      <c r="S26" s="13"/>
      <c r="T26" s="13"/>
      <c r="U26" s="13"/>
      <c r="V26" s="13"/>
      <c r="W26" s="13"/>
    </row>
    <row r="27" customHeight="1" spans="1:23">
      <c r="A27" s="11" t="s">
        <v>231</v>
      </c>
      <c r="B27" s="11" t="s">
        <v>243</v>
      </c>
      <c r="C27" s="12" t="s">
        <v>242</v>
      </c>
      <c r="D27" s="12" t="s">
        <v>48</v>
      </c>
      <c r="E27" s="11" t="s">
        <v>80</v>
      </c>
      <c r="F27" s="11" t="s">
        <v>77</v>
      </c>
      <c r="G27" s="11" t="s">
        <v>191</v>
      </c>
      <c r="H27" s="11" t="s">
        <v>192</v>
      </c>
      <c r="I27" s="13">
        <v>10000</v>
      </c>
      <c r="J27" s="13">
        <v>10000</v>
      </c>
      <c r="K27" s="13">
        <v>10000</v>
      </c>
      <c r="L27" s="13"/>
      <c r="M27" s="13"/>
      <c r="N27" s="13"/>
      <c r="O27" s="13"/>
      <c r="P27" s="104"/>
      <c r="Q27" s="13"/>
      <c r="R27" s="13"/>
      <c r="S27" s="13"/>
      <c r="T27" s="13"/>
      <c r="U27" s="13"/>
      <c r="V27" s="13"/>
      <c r="W27" s="13"/>
    </row>
    <row r="28" customHeight="1" spans="1:23">
      <c r="A28" s="11" t="s">
        <v>231</v>
      </c>
      <c r="B28" s="11" t="s">
        <v>243</v>
      </c>
      <c r="C28" s="12" t="s">
        <v>242</v>
      </c>
      <c r="D28" s="12" t="s">
        <v>48</v>
      </c>
      <c r="E28" s="11" t="s">
        <v>80</v>
      </c>
      <c r="F28" s="11" t="s">
        <v>77</v>
      </c>
      <c r="G28" s="11" t="s">
        <v>191</v>
      </c>
      <c r="H28" s="11" t="s">
        <v>192</v>
      </c>
      <c r="I28" s="13">
        <v>20000</v>
      </c>
      <c r="J28" s="13">
        <v>20000</v>
      </c>
      <c r="K28" s="13">
        <v>20000</v>
      </c>
      <c r="L28" s="13"/>
      <c r="M28" s="13"/>
      <c r="N28" s="13"/>
      <c r="O28" s="13"/>
      <c r="P28" s="104"/>
      <c r="Q28" s="13"/>
      <c r="R28" s="13"/>
      <c r="S28" s="13"/>
      <c r="T28" s="13"/>
      <c r="U28" s="13"/>
      <c r="V28" s="13"/>
      <c r="W28" s="13"/>
    </row>
    <row r="29" customHeight="1" spans="1:23">
      <c r="A29" s="11" t="s">
        <v>231</v>
      </c>
      <c r="B29" s="11" t="s">
        <v>243</v>
      </c>
      <c r="C29" s="12" t="s">
        <v>242</v>
      </c>
      <c r="D29" s="12" t="s">
        <v>48</v>
      </c>
      <c r="E29" s="11" t="s">
        <v>80</v>
      </c>
      <c r="F29" s="11" t="s">
        <v>77</v>
      </c>
      <c r="G29" s="11" t="s">
        <v>244</v>
      </c>
      <c r="H29" s="11" t="s">
        <v>245</v>
      </c>
      <c r="I29" s="13">
        <v>10000</v>
      </c>
      <c r="J29" s="13">
        <v>10000</v>
      </c>
      <c r="K29" s="13">
        <v>10000</v>
      </c>
      <c r="L29" s="13"/>
      <c r="M29" s="13"/>
      <c r="N29" s="13"/>
      <c r="O29" s="13"/>
      <c r="P29" s="104"/>
      <c r="Q29" s="13"/>
      <c r="R29" s="13"/>
      <c r="S29" s="13"/>
      <c r="T29" s="13"/>
      <c r="U29" s="13"/>
      <c r="V29" s="13"/>
      <c r="W29" s="13"/>
    </row>
    <row r="30" customHeight="1" spans="1:23">
      <c r="A30" s="11" t="s">
        <v>231</v>
      </c>
      <c r="B30" s="11" t="s">
        <v>243</v>
      </c>
      <c r="C30" s="12" t="s">
        <v>242</v>
      </c>
      <c r="D30" s="12" t="s">
        <v>48</v>
      </c>
      <c r="E30" s="11" t="s">
        <v>80</v>
      </c>
      <c r="F30" s="11" t="s">
        <v>77</v>
      </c>
      <c r="G30" s="11" t="s">
        <v>246</v>
      </c>
      <c r="H30" s="11" t="s">
        <v>247</v>
      </c>
      <c r="I30" s="13">
        <v>5000</v>
      </c>
      <c r="J30" s="13">
        <v>5000</v>
      </c>
      <c r="K30" s="13">
        <v>5000</v>
      </c>
      <c r="L30" s="13"/>
      <c r="M30" s="13"/>
      <c r="N30" s="13"/>
      <c r="O30" s="13"/>
      <c r="P30" s="104"/>
      <c r="Q30" s="13"/>
      <c r="R30" s="13"/>
      <c r="S30" s="13"/>
      <c r="T30" s="13"/>
      <c r="U30" s="13"/>
      <c r="V30" s="13"/>
      <c r="W30" s="13"/>
    </row>
    <row r="31" customHeight="1" spans="1:23">
      <c r="A31" s="11" t="s">
        <v>231</v>
      </c>
      <c r="B31" s="11" t="s">
        <v>243</v>
      </c>
      <c r="C31" s="12" t="s">
        <v>242</v>
      </c>
      <c r="D31" s="12" t="s">
        <v>48</v>
      </c>
      <c r="E31" s="11" t="s">
        <v>80</v>
      </c>
      <c r="F31" s="11" t="s">
        <v>77</v>
      </c>
      <c r="G31" s="11" t="s">
        <v>248</v>
      </c>
      <c r="H31" s="11" t="s">
        <v>249</v>
      </c>
      <c r="I31" s="13">
        <v>5000</v>
      </c>
      <c r="J31" s="13">
        <v>5000</v>
      </c>
      <c r="K31" s="13">
        <v>5000</v>
      </c>
      <c r="L31" s="13"/>
      <c r="M31" s="13"/>
      <c r="N31" s="13"/>
      <c r="O31" s="13"/>
      <c r="P31" s="104"/>
      <c r="Q31" s="13"/>
      <c r="R31" s="13"/>
      <c r="S31" s="13"/>
      <c r="T31" s="13"/>
      <c r="U31" s="13"/>
      <c r="V31" s="13"/>
      <c r="W31" s="13"/>
    </row>
    <row r="32" customHeight="1" spans="1:23">
      <c r="A32" s="104"/>
      <c r="B32" s="104"/>
      <c r="C32" s="12" t="s">
        <v>250</v>
      </c>
      <c r="D32" s="129"/>
      <c r="E32" s="104"/>
      <c r="F32" s="104"/>
      <c r="G32" s="104"/>
      <c r="H32" s="104"/>
      <c r="I32" s="13">
        <v>104349</v>
      </c>
      <c r="J32" s="13"/>
      <c r="K32" s="13"/>
      <c r="L32" s="13"/>
      <c r="M32" s="13"/>
      <c r="N32" s="13"/>
      <c r="O32" s="13"/>
      <c r="P32" s="104"/>
      <c r="Q32" s="13"/>
      <c r="R32" s="13">
        <v>104349</v>
      </c>
      <c r="S32" s="13"/>
      <c r="T32" s="13"/>
      <c r="U32" s="13">
        <v>104349</v>
      </c>
      <c r="V32" s="13"/>
      <c r="W32" s="13"/>
    </row>
    <row r="33" customHeight="1" spans="1:23">
      <c r="A33" s="11" t="s">
        <v>251</v>
      </c>
      <c r="B33" s="11" t="s">
        <v>252</v>
      </c>
      <c r="C33" s="12" t="s">
        <v>250</v>
      </c>
      <c r="D33" s="12" t="s">
        <v>48</v>
      </c>
      <c r="E33" s="11" t="s">
        <v>85</v>
      </c>
      <c r="F33" s="11" t="s">
        <v>84</v>
      </c>
      <c r="G33" s="11" t="s">
        <v>191</v>
      </c>
      <c r="H33" s="11" t="s">
        <v>192</v>
      </c>
      <c r="I33" s="13">
        <v>30664</v>
      </c>
      <c r="J33" s="13"/>
      <c r="K33" s="13"/>
      <c r="L33" s="13"/>
      <c r="M33" s="13"/>
      <c r="N33" s="13"/>
      <c r="O33" s="13"/>
      <c r="P33" s="104"/>
      <c r="Q33" s="13"/>
      <c r="R33" s="13">
        <v>30664</v>
      </c>
      <c r="S33" s="13"/>
      <c r="T33" s="13"/>
      <c r="U33" s="13">
        <v>30664</v>
      </c>
      <c r="V33" s="13"/>
      <c r="W33" s="13"/>
    </row>
    <row r="34" customHeight="1" spans="1:23">
      <c r="A34" s="11" t="s">
        <v>251</v>
      </c>
      <c r="B34" s="11" t="s">
        <v>252</v>
      </c>
      <c r="C34" s="12" t="s">
        <v>250</v>
      </c>
      <c r="D34" s="12" t="s">
        <v>48</v>
      </c>
      <c r="E34" s="11" t="s">
        <v>85</v>
      </c>
      <c r="F34" s="11" t="s">
        <v>84</v>
      </c>
      <c r="G34" s="11" t="s">
        <v>191</v>
      </c>
      <c r="H34" s="11" t="s">
        <v>192</v>
      </c>
      <c r="I34" s="13">
        <v>20000</v>
      </c>
      <c r="J34" s="13"/>
      <c r="K34" s="13"/>
      <c r="L34" s="13"/>
      <c r="M34" s="13"/>
      <c r="N34" s="13"/>
      <c r="O34" s="13"/>
      <c r="P34" s="104"/>
      <c r="Q34" s="13"/>
      <c r="R34" s="13">
        <v>20000</v>
      </c>
      <c r="S34" s="13"/>
      <c r="T34" s="13"/>
      <c r="U34" s="13">
        <v>20000</v>
      </c>
      <c r="V34" s="13"/>
      <c r="W34" s="13"/>
    </row>
    <row r="35" customHeight="1" spans="1:23">
      <c r="A35" s="11" t="s">
        <v>251</v>
      </c>
      <c r="B35" s="11" t="s">
        <v>252</v>
      </c>
      <c r="C35" s="12" t="s">
        <v>250</v>
      </c>
      <c r="D35" s="12" t="s">
        <v>48</v>
      </c>
      <c r="E35" s="11" t="s">
        <v>85</v>
      </c>
      <c r="F35" s="11" t="s">
        <v>84</v>
      </c>
      <c r="G35" s="11" t="s">
        <v>253</v>
      </c>
      <c r="H35" s="11" t="s">
        <v>254</v>
      </c>
      <c r="I35" s="13">
        <v>53685</v>
      </c>
      <c r="J35" s="13"/>
      <c r="K35" s="13"/>
      <c r="L35" s="13"/>
      <c r="M35" s="13"/>
      <c r="N35" s="13"/>
      <c r="O35" s="13"/>
      <c r="P35" s="104"/>
      <c r="Q35" s="13"/>
      <c r="R35" s="13">
        <v>53685</v>
      </c>
      <c r="S35" s="13"/>
      <c r="T35" s="13"/>
      <c r="U35" s="13">
        <v>53685</v>
      </c>
      <c r="V35" s="13"/>
      <c r="W35" s="13"/>
    </row>
    <row r="36" customHeight="1" spans="1:23">
      <c r="A36" s="104"/>
      <c r="B36" s="104"/>
      <c r="C36" s="12" t="s">
        <v>255</v>
      </c>
      <c r="D36" s="129"/>
      <c r="E36" s="104"/>
      <c r="F36" s="104"/>
      <c r="G36" s="104"/>
      <c r="H36" s="104"/>
      <c r="I36" s="13">
        <v>80000</v>
      </c>
      <c r="J36" s="13">
        <v>80000</v>
      </c>
      <c r="K36" s="13">
        <v>80000</v>
      </c>
      <c r="L36" s="13"/>
      <c r="M36" s="13"/>
      <c r="N36" s="13"/>
      <c r="O36" s="13"/>
      <c r="P36" s="104"/>
      <c r="Q36" s="13"/>
      <c r="R36" s="13"/>
      <c r="S36" s="13"/>
      <c r="T36" s="13"/>
      <c r="U36" s="13"/>
      <c r="V36" s="13"/>
      <c r="W36" s="13"/>
    </row>
    <row r="37" customHeight="1" spans="1:23">
      <c r="A37" s="11" t="s">
        <v>231</v>
      </c>
      <c r="B37" s="11" t="s">
        <v>256</v>
      </c>
      <c r="C37" s="12" t="s">
        <v>255</v>
      </c>
      <c r="D37" s="12" t="s">
        <v>48</v>
      </c>
      <c r="E37" s="11" t="s">
        <v>80</v>
      </c>
      <c r="F37" s="11" t="s">
        <v>77</v>
      </c>
      <c r="G37" s="11" t="s">
        <v>257</v>
      </c>
      <c r="H37" s="11" t="s">
        <v>258</v>
      </c>
      <c r="I37" s="13">
        <v>80000</v>
      </c>
      <c r="J37" s="13">
        <v>80000</v>
      </c>
      <c r="K37" s="13">
        <v>80000</v>
      </c>
      <c r="L37" s="13"/>
      <c r="M37" s="13"/>
      <c r="N37" s="13"/>
      <c r="O37" s="13"/>
      <c r="P37" s="104"/>
      <c r="Q37" s="13"/>
      <c r="R37" s="13"/>
      <c r="S37" s="13"/>
      <c r="T37" s="13"/>
      <c r="U37" s="13"/>
      <c r="V37" s="13"/>
      <c r="W37" s="13"/>
    </row>
    <row r="38" customHeight="1" spans="1:23">
      <c r="A38" s="104"/>
      <c r="B38" s="104"/>
      <c r="C38" s="12" t="s">
        <v>259</v>
      </c>
      <c r="D38" s="129"/>
      <c r="E38" s="104"/>
      <c r="F38" s="104"/>
      <c r="G38" s="104"/>
      <c r="H38" s="104"/>
      <c r="I38" s="13">
        <v>30000</v>
      </c>
      <c r="J38" s="13">
        <v>30000</v>
      </c>
      <c r="K38" s="13">
        <v>30000</v>
      </c>
      <c r="L38" s="13"/>
      <c r="M38" s="13"/>
      <c r="N38" s="13"/>
      <c r="O38" s="13"/>
      <c r="P38" s="104"/>
      <c r="Q38" s="13"/>
      <c r="R38" s="13"/>
      <c r="S38" s="13"/>
      <c r="T38" s="13"/>
      <c r="U38" s="13"/>
      <c r="V38" s="13"/>
      <c r="W38" s="13"/>
    </row>
    <row r="39" customHeight="1" spans="1:23">
      <c r="A39" s="11" t="s">
        <v>231</v>
      </c>
      <c r="B39" s="11" t="s">
        <v>260</v>
      </c>
      <c r="C39" s="12" t="s">
        <v>259</v>
      </c>
      <c r="D39" s="12" t="s">
        <v>48</v>
      </c>
      <c r="E39" s="11" t="s">
        <v>85</v>
      </c>
      <c r="F39" s="11" t="s">
        <v>84</v>
      </c>
      <c r="G39" s="11" t="s">
        <v>238</v>
      </c>
      <c r="H39" s="11" t="s">
        <v>239</v>
      </c>
      <c r="I39" s="13">
        <v>20000</v>
      </c>
      <c r="J39" s="13">
        <v>20000</v>
      </c>
      <c r="K39" s="13">
        <v>20000</v>
      </c>
      <c r="L39" s="13"/>
      <c r="M39" s="13"/>
      <c r="N39" s="13"/>
      <c r="O39" s="13"/>
      <c r="P39" s="104"/>
      <c r="Q39" s="13"/>
      <c r="R39" s="13"/>
      <c r="S39" s="13"/>
      <c r="T39" s="13"/>
      <c r="U39" s="13"/>
      <c r="V39" s="13"/>
      <c r="W39" s="13"/>
    </row>
    <row r="40" customHeight="1" spans="1:23">
      <c r="A40" s="11" t="s">
        <v>231</v>
      </c>
      <c r="B40" s="11" t="s">
        <v>260</v>
      </c>
      <c r="C40" s="12" t="s">
        <v>259</v>
      </c>
      <c r="D40" s="12" t="s">
        <v>48</v>
      </c>
      <c r="E40" s="11" t="s">
        <v>85</v>
      </c>
      <c r="F40" s="11" t="s">
        <v>84</v>
      </c>
      <c r="G40" s="11" t="s">
        <v>261</v>
      </c>
      <c r="H40" s="11" t="s">
        <v>262</v>
      </c>
      <c r="I40" s="13">
        <v>10000</v>
      </c>
      <c r="J40" s="13">
        <v>10000</v>
      </c>
      <c r="K40" s="13">
        <v>10000</v>
      </c>
      <c r="L40" s="13"/>
      <c r="M40" s="13"/>
      <c r="N40" s="13"/>
      <c r="O40" s="13"/>
      <c r="P40" s="104"/>
      <c r="Q40" s="13"/>
      <c r="R40" s="13"/>
      <c r="S40" s="13"/>
      <c r="T40" s="13"/>
      <c r="U40" s="13"/>
      <c r="V40" s="13"/>
      <c r="W40" s="13"/>
    </row>
    <row r="41" customHeight="1" spans="1:23">
      <c r="A41" s="104"/>
      <c r="B41" s="104"/>
      <c r="C41" s="12" t="s">
        <v>263</v>
      </c>
      <c r="D41" s="129"/>
      <c r="E41" s="104"/>
      <c r="F41" s="104"/>
      <c r="G41" s="104"/>
      <c r="H41" s="104"/>
      <c r="I41" s="13">
        <v>260000</v>
      </c>
      <c r="J41" s="13">
        <v>260000</v>
      </c>
      <c r="K41" s="13">
        <v>260000</v>
      </c>
      <c r="L41" s="13"/>
      <c r="M41" s="13"/>
      <c r="N41" s="13"/>
      <c r="O41" s="13"/>
      <c r="P41" s="104"/>
      <c r="Q41" s="13"/>
      <c r="R41" s="13"/>
      <c r="S41" s="13"/>
      <c r="T41" s="13"/>
      <c r="U41" s="13"/>
      <c r="V41" s="13"/>
      <c r="W41" s="13"/>
    </row>
    <row r="42" customHeight="1" spans="1:23">
      <c r="A42" s="11" t="s">
        <v>234</v>
      </c>
      <c r="B42" s="11" t="s">
        <v>264</v>
      </c>
      <c r="C42" s="12" t="s">
        <v>263</v>
      </c>
      <c r="D42" s="12" t="s">
        <v>48</v>
      </c>
      <c r="E42" s="11" t="s">
        <v>80</v>
      </c>
      <c r="F42" s="11" t="s">
        <v>77</v>
      </c>
      <c r="G42" s="11" t="s">
        <v>191</v>
      </c>
      <c r="H42" s="11" t="s">
        <v>192</v>
      </c>
      <c r="I42" s="13">
        <v>4000</v>
      </c>
      <c r="J42" s="13">
        <v>4000</v>
      </c>
      <c r="K42" s="13">
        <v>4000</v>
      </c>
      <c r="L42" s="13"/>
      <c r="M42" s="13"/>
      <c r="N42" s="13"/>
      <c r="O42" s="13"/>
      <c r="P42" s="104"/>
      <c r="Q42" s="13"/>
      <c r="R42" s="13"/>
      <c r="S42" s="13"/>
      <c r="T42" s="13"/>
      <c r="U42" s="13"/>
      <c r="V42" s="13"/>
      <c r="W42" s="13"/>
    </row>
    <row r="43" customHeight="1" spans="1:23">
      <c r="A43" s="11" t="s">
        <v>234</v>
      </c>
      <c r="B43" s="11" t="s">
        <v>264</v>
      </c>
      <c r="C43" s="12" t="s">
        <v>263</v>
      </c>
      <c r="D43" s="12" t="s">
        <v>48</v>
      </c>
      <c r="E43" s="11" t="s">
        <v>80</v>
      </c>
      <c r="F43" s="11" t="s">
        <v>77</v>
      </c>
      <c r="G43" s="11" t="s">
        <v>191</v>
      </c>
      <c r="H43" s="11" t="s">
        <v>192</v>
      </c>
      <c r="I43" s="13">
        <v>8000</v>
      </c>
      <c r="J43" s="13">
        <v>8000</v>
      </c>
      <c r="K43" s="13">
        <v>8000</v>
      </c>
      <c r="L43" s="13"/>
      <c r="M43" s="13"/>
      <c r="N43" s="13"/>
      <c r="O43" s="13"/>
      <c r="P43" s="104"/>
      <c r="Q43" s="13"/>
      <c r="R43" s="13"/>
      <c r="S43" s="13"/>
      <c r="T43" s="13"/>
      <c r="U43" s="13"/>
      <c r="V43" s="13"/>
      <c r="W43" s="13"/>
    </row>
    <row r="44" customHeight="1" spans="1:23">
      <c r="A44" s="11" t="s">
        <v>234</v>
      </c>
      <c r="B44" s="11" t="s">
        <v>264</v>
      </c>
      <c r="C44" s="12" t="s">
        <v>263</v>
      </c>
      <c r="D44" s="12" t="s">
        <v>48</v>
      </c>
      <c r="E44" s="11" t="s">
        <v>80</v>
      </c>
      <c r="F44" s="11" t="s">
        <v>77</v>
      </c>
      <c r="G44" s="11" t="s">
        <v>191</v>
      </c>
      <c r="H44" s="11" t="s">
        <v>192</v>
      </c>
      <c r="I44" s="13">
        <v>20000</v>
      </c>
      <c r="J44" s="13">
        <v>20000</v>
      </c>
      <c r="K44" s="13">
        <v>20000</v>
      </c>
      <c r="L44" s="13"/>
      <c r="M44" s="13"/>
      <c r="N44" s="13"/>
      <c r="O44" s="13"/>
      <c r="P44" s="104"/>
      <c r="Q44" s="13"/>
      <c r="R44" s="13"/>
      <c r="S44" s="13"/>
      <c r="T44" s="13"/>
      <c r="U44" s="13"/>
      <c r="V44" s="13"/>
      <c r="W44" s="13"/>
    </row>
    <row r="45" customHeight="1" spans="1:23">
      <c r="A45" s="11" t="s">
        <v>234</v>
      </c>
      <c r="B45" s="11" t="s">
        <v>264</v>
      </c>
      <c r="C45" s="12" t="s">
        <v>263</v>
      </c>
      <c r="D45" s="12" t="s">
        <v>48</v>
      </c>
      <c r="E45" s="11" t="s">
        <v>80</v>
      </c>
      <c r="F45" s="11" t="s">
        <v>77</v>
      </c>
      <c r="G45" s="11" t="s">
        <v>191</v>
      </c>
      <c r="H45" s="11" t="s">
        <v>192</v>
      </c>
      <c r="I45" s="13">
        <v>2000</v>
      </c>
      <c r="J45" s="13">
        <v>2000</v>
      </c>
      <c r="K45" s="13">
        <v>2000</v>
      </c>
      <c r="L45" s="13"/>
      <c r="M45" s="13"/>
      <c r="N45" s="13"/>
      <c r="O45" s="13"/>
      <c r="P45" s="104"/>
      <c r="Q45" s="13"/>
      <c r="R45" s="13"/>
      <c r="S45" s="13"/>
      <c r="T45" s="13"/>
      <c r="U45" s="13"/>
      <c r="V45" s="13"/>
      <c r="W45" s="13"/>
    </row>
    <row r="46" customHeight="1" spans="1:23">
      <c r="A46" s="11" t="s">
        <v>234</v>
      </c>
      <c r="B46" s="11" t="s">
        <v>264</v>
      </c>
      <c r="C46" s="12" t="s">
        <v>263</v>
      </c>
      <c r="D46" s="12" t="s">
        <v>48</v>
      </c>
      <c r="E46" s="11" t="s">
        <v>80</v>
      </c>
      <c r="F46" s="11" t="s">
        <v>77</v>
      </c>
      <c r="G46" s="11" t="s">
        <v>191</v>
      </c>
      <c r="H46" s="11" t="s">
        <v>192</v>
      </c>
      <c r="I46" s="13">
        <v>10000</v>
      </c>
      <c r="J46" s="13">
        <v>10000</v>
      </c>
      <c r="K46" s="13">
        <v>10000</v>
      </c>
      <c r="L46" s="13"/>
      <c r="M46" s="13"/>
      <c r="N46" s="13"/>
      <c r="O46" s="13"/>
      <c r="P46" s="104"/>
      <c r="Q46" s="13"/>
      <c r="R46" s="13"/>
      <c r="S46" s="13"/>
      <c r="T46" s="13"/>
      <c r="U46" s="13"/>
      <c r="V46" s="13"/>
      <c r="W46" s="13"/>
    </row>
    <row r="47" customHeight="1" spans="1:23">
      <c r="A47" s="11" t="s">
        <v>234</v>
      </c>
      <c r="B47" s="11" t="s">
        <v>264</v>
      </c>
      <c r="C47" s="12" t="s">
        <v>263</v>
      </c>
      <c r="D47" s="12" t="s">
        <v>48</v>
      </c>
      <c r="E47" s="11" t="s">
        <v>80</v>
      </c>
      <c r="F47" s="11" t="s">
        <v>77</v>
      </c>
      <c r="G47" s="11" t="s">
        <v>191</v>
      </c>
      <c r="H47" s="11" t="s">
        <v>192</v>
      </c>
      <c r="I47" s="13">
        <v>10000</v>
      </c>
      <c r="J47" s="13">
        <v>10000</v>
      </c>
      <c r="K47" s="13">
        <v>10000</v>
      </c>
      <c r="L47" s="13"/>
      <c r="M47" s="13"/>
      <c r="N47" s="13"/>
      <c r="O47" s="13"/>
      <c r="P47" s="104"/>
      <c r="Q47" s="13"/>
      <c r="R47" s="13"/>
      <c r="S47" s="13"/>
      <c r="T47" s="13"/>
      <c r="U47" s="13"/>
      <c r="V47" s="13"/>
      <c r="W47" s="13"/>
    </row>
    <row r="48" customHeight="1" spans="1:23">
      <c r="A48" s="11" t="s">
        <v>234</v>
      </c>
      <c r="B48" s="11" t="s">
        <v>264</v>
      </c>
      <c r="C48" s="12" t="s">
        <v>263</v>
      </c>
      <c r="D48" s="12" t="s">
        <v>48</v>
      </c>
      <c r="E48" s="11" t="s">
        <v>80</v>
      </c>
      <c r="F48" s="11" t="s">
        <v>77</v>
      </c>
      <c r="G48" s="11" t="s">
        <v>191</v>
      </c>
      <c r="H48" s="11" t="s">
        <v>192</v>
      </c>
      <c r="I48" s="13">
        <v>10000</v>
      </c>
      <c r="J48" s="13">
        <v>10000</v>
      </c>
      <c r="K48" s="13">
        <v>10000</v>
      </c>
      <c r="L48" s="13"/>
      <c r="M48" s="13"/>
      <c r="N48" s="13"/>
      <c r="O48" s="13"/>
      <c r="P48" s="104"/>
      <c r="Q48" s="13"/>
      <c r="R48" s="13"/>
      <c r="S48" s="13"/>
      <c r="T48" s="13"/>
      <c r="U48" s="13"/>
      <c r="V48" s="13"/>
      <c r="W48" s="13"/>
    </row>
    <row r="49" customHeight="1" spans="1:23">
      <c r="A49" s="11" t="s">
        <v>234</v>
      </c>
      <c r="B49" s="11" t="s">
        <v>264</v>
      </c>
      <c r="C49" s="12" t="s">
        <v>263</v>
      </c>
      <c r="D49" s="12" t="s">
        <v>48</v>
      </c>
      <c r="E49" s="11" t="s">
        <v>80</v>
      </c>
      <c r="F49" s="11" t="s">
        <v>77</v>
      </c>
      <c r="G49" s="11" t="s">
        <v>191</v>
      </c>
      <c r="H49" s="11" t="s">
        <v>192</v>
      </c>
      <c r="I49" s="13">
        <v>30000</v>
      </c>
      <c r="J49" s="13">
        <v>30000</v>
      </c>
      <c r="K49" s="13">
        <v>30000</v>
      </c>
      <c r="L49" s="13"/>
      <c r="M49" s="13"/>
      <c r="N49" s="13"/>
      <c r="O49" s="13"/>
      <c r="P49" s="104"/>
      <c r="Q49" s="13"/>
      <c r="R49" s="13"/>
      <c r="S49" s="13"/>
      <c r="T49" s="13"/>
      <c r="U49" s="13"/>
      <c r="V49" s="13"/>
      <c r="W49" s="13"/>
    </row>
    <row r="50" customHeight="1" spans="1:23">
      <c r="A50" s="11" t="s">
        <v>234</v>
      </c>
      <c r="B50" s="11" t="s">
        <v>264</v>
      </c>
      <c r="C50" s="12" t="s">
        <v>263</v>
      </c>
      <c r="D50" s="12" t="s">
        <v>48</v>
      </c>
      <c r="E50" s="11" t="s">
        <v>80</v>
      </c>
      <c r="F50" s="11" t="s">
        <v>77</v>
      </c>
      <c r="G50" s="11" t="s">
        <v>191</v>
      </c>
      <c r="H50" s="11" t="s">
        <v>192</v>
      </c>
      <c r="I50" s="13">
        <v>10000</v>
      </c>
      <c r="J50" s="13">
        <v>10000</v>
      </c>
      <c r="K50" s="13">
        <v>10000</v>
      </c>
      <c r="L50" s="13"/>
      <c r="M50" s="13"/>
      <c r="N50" s="13"/>
      <c r="O50" s="13"/>
      <c r="P50" s="104"/>
      <c r="Q50" s="13"/>
      <c r="R50" s="13"/>
      <c r="S50" s="13"/>
      <c r="T50" s="13"/>
      <c r="U50" s="13"/>
      <c r="V50" s="13"/>
      <c r="W50" s="13"/>
    </row>
    <row r="51" customHeight="1" spans="1:23">
      <c r="A51" s="11" t="s">
        <v>234</v>
      </c>
      <c r="B51" s="11" t="s">
        <v>264</v>
      </c>
      <c r="C51" s="12" t="s">
        <v>263</v>
      </c>
      <c r="D51" s="12" t="s">
        <v>48</v>
      </c>
      <c r="E51" s="11" t="s">
        <v>80</v>
      </c>
      <c r="F51" s="11" t="s">
        <v>77</v>
      </c>
      <c r="G51" s="11" t="s">
        <v>191</v>
      </c>
      <c r="H51" s="11" t="s">
        <v>192</v>
      </c>
      <c r="I51" s="13">
        <v>5000</v>
      </c>
      <c r="J51" s="13">
        <v>5000</v>
      </c>
      <c r="K51" s="13">
        <v>5000</v>
      </c>
      <c r="L51" s="13"/>
      <c r="M51" s="13"/>
      <c r="N51" s="13"/>
      <c r="O51" s="13"/>
      <c r="P51" s="104"/>
      <c r="Q51" s="13"/>
      <c r="R51" s="13"/>
      <c r="S51" s="13"/>
      <c r="T51" s="13"/>
      <c r="U51" s="13"/>
      <c r="V51" s="13"/>
      <c r="W51" s="13"/>
    </row>
    <row r="52" customHeight="1" spans="1:23">
      <c r="A52" s="11" t="s">
        <v>234</v>
      </c>
      <c r="B52" s="11" t="s">
        <v>264</v>
      </c>
      <c r="C52" s="12" t="s">
        <v>263</v>
      </c>
      <c r="D52" s="12" t="s">
        <v>48</v>
      </c>
      <c r="E52" s="11" t="s">
        <v>80</v>
      </c>
      <c r="F52" s="11" t="s">
        <v>77</v>
      </c>
      <c r="G52" s="11" t="s">
        <v>191</v>
      </c>
      <c r="H52" s="11" t="s">
        <v>192</v>
      </c>
      <c r="I52" s="13">
        <v>9000</v>
      </c>
      <c r="J52" s="13">
        <v>9000</v>
      </c>
      <c r="K52" s="13">
        <v>9000</v>
      </c>
      <c r="L52" s="13"/>
      <c r="M52" s="13"/>
      <c r="N52" s="13"/>
      <c r="O52" s="13"/>
      <c r="P52" s="104"/>
      <c r="Q52" s="13"/>
      <c r="R52" s="13"/>
      <c r="S52" s="13"/>
      <c r="T52" s="13"/>
      <c r="U52" s="13"/>
      <c r="V52" s="13"/>
      <c r="W52" s="13"/>
    </row>
    <row r="53" customHeight="1" spans="1:23">
      <c r="A53" s="11" t="s">
        <v>234</v>
      </c>
      <c r="B53" s="11" t="s">
        <v>264</v>
      </c>
      <c r="C53" s="12" t="s">
        <v>263</v>
      </c>
      <c r="D53" s="12" t="s">
        <v>48</v>
      </c>
      <c r="E53" s="11" t="s">
        <v>80</v>
      </c>
      <c r="F53" s="11" t="s">
        <v>77</v>
      </c>
      <c r="G53" s="11" t="s">
        <v>244</v>
      </c>
      <c r="H53" s="11" t="s">
        <v>245</v>
      </c>
      <c r="I53" s="13">
        <v>2000</v>
      </c>
      <c r="J53" s="13">
        <v>2000</v>
      </c>
      <c r="K53" s="13">
        <v>2000</v>
      </c>
      <c r="L53" s="13"/>
      <c r="M53" s="13"/>
      <c r="N53" s="13"/>
      <c r="O53" s="13"/>
      <c r="P53" s="104"/>
      <c r="Q53" s="13"/>
      <c r="R53" s="13"/>
      <c r="S53" s="13"/>
      <c r="T53" s="13"/>
      <c r="U53" s="13"/>
      <c r="V53" s="13"/>
      <c r="W53" s="13"/>
    </row>
    <row r="54" customHeight="1" spans="1:23">
      <c r="A54" s="11" t="s">
        <v>234</v>
      </c>
      <c r="B54" s="11" t="s">
        <v>264</v>
      </c>
      <c r="C54" s="12" t="s">
        <v>263</v>
      </c>
      <c r="D54" s="12" t="s">
        <v>48</v>
      </c>
      <c r="E54" s="11" t="s">
        <v>80</v>
      </c>
      <c r="F54" s="11" t="s">
        <v>77</v>
      </c>
      <c r="G54" s="11" t="s">
        <v>195</v>
      </c>
      <c r="H54" s="11" t="s">
        <v>196</v>
      </c>
      <c r="I54" s="13">
        <v>6000</v>
      </c>
      <c r="J54" s="13">
        <v>6000</v>
      </c>
      <c r="K54" s="13">
        <v>6000</v>
      </c>
      <c r="L54" s="13"/>
      <c r="M54" s="13"/>
      <c r="N54" s="13"/>
      <c r="O54" s="13"/>
      <c r="P54" s="104"/>
      <c r="Q54" s="13"/>
      <c r="R54" s="13"/>
      <c r="S54" s="13"/>
      <c r="T54" s="13"/>
      <c r="U54" s="13"/>
      <c r="V54" s="13"/>
      <c r="W54" s="13"/>
    </row>
    <row r="55" customHeight="1" spans="1:23">
      <c r="A55" s="11" t="s">
        <v>234</v>
      </c>
      <c r="B55" s="11" t="s">
        <v>264</v>
      </c>
      <c r="C55" s="12" t="s">
        <v>263</v>
      </c>
      <c r="D55" s="12" t="s">
        <v>48</v>
      </c>
      <c r="E55" s="11" t="s">
        <v>80</v>
      </c>
      <c r="F55" s="11" t="s">
        <v>77</v>
      </c>
      <c r="G55" s="11" t="s">
        <v>195</v>
      </c>
      <c r="H55" s="11" t="s">
        <v>196</v>
      </c>
      <c r="I55" s="13">
        <v>10000</v>
      </c>
      <c r="J55" s="13">
        <v>10000</v>
      </c>
      <c r="K55" s="13">
        <v>10000</v>
      </c>
      <c r="L55" s="13"/>
      <c r="M55" s="13"/>
      <c r="N55" s="13"/>
      <c r="O55" s="13"/>
      <c r="P55" s="104"/>
      <c r="Q55" s="13"/>
      <c r="R55" s="13"/>
      <c r="S55" s="13"/>
      <c r="T55" s="13"/>
      <c r="U55" s="13"/>
      <c r="V55" s="13"/>
      <c r="W55" s="13"/>
    </row>
    <row r="56" customHeight="1" spans="1:23">
      <c r="A56" s="11" t="s">
        <v>234</v>
      </c>
      <c r="B56" s="11" t="s">
        <v>264</v>
      </c>
      <c r="C56" s="12" t="s">
        <v>263</v>
      </c>
      <c r="D56" s="12" t="s">
        <v>48</v>
      </c>
      <c r="E56" s="11" t="s">
        <v>80</v>
      </c>
      <c r="F56" s="11" t="s">
        <v>77</v>
      </c>
      <c r="G56" s="11" t="s">
        <v>195</v>
      </c>
      <c r="H56" s="11" t="s">
        <v>196</v>
      </c>
      <c r="I56" s="13">
        <v>9000</v>
      </c>
      <c r="J56" s="13">
        <v>9000</v>
      </c>
      <c r="K56" s="13">
        <v>9000</v>
      </c>
      <c r="L56" s="13"/>
      <c r="M56" s="13"/>
      <c r="N56" s="13"/>
      <c r="O56" s="13"/>
      <c r="P56" s="104"/>
      <c r="Q56" s="13"/>
      <c r="R56" s="13"/>
      <c r="S56" s="13"/>
      <c r="T56" s="13"/>
      <c r="U56" s="13"/>
      <c r="V56" s="13"/>
      <c r="W56" s="13"/>
    </row>
    <row r="57" customHeight="1" spans="1:23">
      <c r="A57" s="11" t="s">
        <v>234</v>
      </c>
      <c r="B57" s="11" t="s">
        <v>264</v>
      </c>
      <c r="C57" s="12" t="s">
        <v>263</v>
      </c>
      <c r="D57" s="12" t="s">
        <v>48</v>
      </c>
      <c r="E57" s="11" t="s">
        <v>80</v>
      </c>
      <c r="F57" s="11" t="s">
        <v>77</v>
      </c>
      <c r="G57" s="11" t="s">
        <v>195</v>
      </c>
      <c r="H57" s="11" t="s">
        <v>196</v>
      </c>
      <c r="I57" s="13">
        <v>4000</v>
      </c>
      <c r="J57" s="13">
        <v>4000</v>
      </c>
      <c r="K57" s="13">
        <v>4000</v>
      </c>
      <c r="L57" s="13"/>
      <c r="M57" s="13"/>
      <c r="N57" s="13"/>
      <c r="O57" s="13"/>
      <c r="P57" s="104"/>
      <c r="Q57" s="13"/>
      <c r="R57" s="13"/>
      <c r="S57" s="13"/>
      <c r="T57" s="13"/>
      <c r="U57" s="13"/>
      <c r="V57" s="13"/>
      <c r="W57" s="13"/>
    </row>
    <row r="58" customHeight="1" spans="1:23">
      <c r="A58" s="11" t="s">
        <v>234</v>
      </c>
      <c r="B58" s="11" t="s">
        <v>264</v>
      </c>
      <c r="C58" s="12" t="s">
        <v>263</v>
      </c>
      <c r="D58" s="12" t="s">
        <v>48</v>
      </c>
      <c r="E58" s="11" t="s">
        <v>80</v>
      </c>
      <c r="F58" s="11" t="s">
        <v>77</v>
      </c>
      <c r="G58" s="11" t="s">
        <v>246</v>
      </c>
      <c r="H58" s="11" t="s">
        <v>247</v>
      </c>
      <c r="I58" s="13">
        <v>10000</v>
      </c>
      <c r="J58" s="13">
        <v>10000</v>
      </c>
      <c r="K58" s="13">
        <v>10000</v>
      </c>
      <c r="L58" s="13"/>
      <c r="M58" s="13"/>
      <c r="N58" s="13"/>
      <c r="O58" s="13"/>
      <c r="P58" s="104"/>
      <c r="Q58" s="13"/>
      <c r="R58" s="13"/>
      <c r="S58" s="13"/>
      <c r="T58" s="13"/>
      <c r="U58" s="13"/>
      <c r="V58" s="13"/>
      <c r="W58" s="13"/>
    </row>
    <row r="59" customHeight="1" spans="1:23">
      <c r="A59" s="11" t="s">
        <v>234</v>
      </c>
      <c r="B59" s="11" t="s">
        <v>264</v>
      </c>
      <c r="C59" s="12" t="s">
        <v>263</v>
      </c>
      <c r="D59" s="12" t="s">
        <v>48</v>
      </c>
      <c r="E59" s="11" t="s">
        <v>80</v>
      </c>
      <c r="F59" s="11" t="s">
        <v>77</v>
      </c>
      <c r="G59" s="11" t="s">
        <v>246</v>
      </c>
      <c r="H59" s="11" t="s">
        <v>247</v>
      </c>
      <c r="I59" s="13">
        <v>10000</v>
      </c>
      <c r="J59" s="13">
        <v>10000</v>
      </c>
      <c r="K59" s="13">
        <v>10000</v>
      </c>
      <c r="L59" s="13"/>
      <c r="M59" s="13"/>
      <c r="N59" s="13"/>
      <c r="O59" s="13"/>
      <c r="P59" s="104"/>
      <c r="Q59" s="13"/>
      <c r="R59" s="13"/>
      <c r="S59" s="13"/>
      <c r="T59" s="13"/>
      <c r="U59" s="13"/>
      <c r="V59" s="13"/>
      <c r="W59" s="13"/>
    </row>
    <row r="60" customHeight="1" spans="1:23">
      <c r="A60" s="11" t="s">
        <v>234</v>
      </c>
      <c r="B60" s="11" t="s">
        <v>264</v>
      </c>
      <c r="C60" s="12" t="s">
        <v>263</v>
      </c>
      <c r="D60" s="12" t="s">
        <v>48</v>
      </c>
      <c r="E60" s="11" t="s">
        <v>80</v>
      </c>
      <c r="F60" s="11" t="s">
        <v>77</v>
      </c>
      <c r="G60" s="11" t="s">
        <v>246</v>
      </c>
      <c r="H60" s="11" t="s">
        <v>247</v>
      </c>
      <c r="I60" s="13">
        <v>6000</v>
      </c>
      <c r="J60" s="13">
        <v>6000</v>
      </c>
      <c r="K60" s="13">
        <v>6000</v>
      </c>
      <c r="L60" s="13"/>
      <c r="M60" s="13"/>
      <c r="N60" s="13"/>
      <c r="O60" s="13"/>
      <c r="P60" s="104"/>
      <c r="Q60" s="13"/>
      <c r="R60" s="13"/>
      <c r="S60" s="13"/>
      <c r="T60" s="13"/>
      <c r="U60" s="13"/>
      <c r="V60" s="13"/>
      <c r="W60" s="13"/>
    </row>
    <row r="61" customHeight="1" spans="1:23">
      <c r="A61" s="11" t="s">
        <v>234</v>
      </c>
      <c r="B61" s="11" t="s">
        <v>264</v>
      </c>
      <c r="C61" s="12" t="s">
        <v>263</v>
      </c>
      <c r="D61" s="12" t="s">
        <v>48</v>
      </c>
      <c r="E61" s="11" t="s">
        <v>80</v>
      </c>
      <c r="F61" s="11" t="s">
        <v>77</v>
      </c>
      <c r="G61" s="11" t="s">
        <v>248</v>
      </c>
      <c r="H61" s="11" t="s">
        <v>249</v>
      </c>
      <c r="I61" s="13">
        <v>9000</v>
      </c>
      <c r="J61" s="13">
        <v>9000</v>
      </c>
      <c r="K61" s="13">
        <v>9000</v>
      </c>
      <c r="L61" s="13"/>
      <c r="M61" s="13"/>
      <c r="N61" s="13"/>
      <c r="O61" s="13"/>
      <c r="P61" s="104"/>
      <c r="Q61" s="13"/>
      <c r="R61" s="13"/>
      <c r="S61" s="13"/>
      <c r="T61" s="13"/>
      <c r="U61" s="13"/>
      <c r="V61" s="13"/>
      <c r="W61" s="13"/>
    </row>
    <row r="62" customHeight="1" spans="1:23">
      <c r="A62" s="11" t="s">
        <v>234</v>
      </c>
      <c r="B62" s="11" t="s">
        <v>264</v>
      </c>
      <c r="C62" s="12" t="s">
        <v>263</v>
      </c>
      <c r="D62" s="12" t="s">
        <v>48</v>
      </c>
      <c r="E62" s="11" t="s">
        <v>80</v>
      </c>
      <c r="F62" s="11" t="s">
        <v>77</v>
      </c>
      <c r="G62" s="11" t="s">
        <v>248</v>
      </c>
      <c r="H62" s="11" t="s">
        <v>249</v>
      </c>
      <c r="I62" s="13">
        <v>6000</v>
      </c>
      <c r="J62" s="13">
        <v>6000</v>
      </c>
      <c r="K62" s="13">
        <v>6000</v>
      </c>
      <c r="L62" s="13"/>
      <c r="M62" s="13"/>
      <c r="N62" s="13"/>
      <c r="O62" s="13"/>
      <c r="P62" s="104"/>
      <c r="Q62" s="13"/>
      <c r="R62" s="13"/>
      <c r="S62" s="13"/>
      <c r="T62" s="13"/>
      <c r="U62" s="13"/>
      <c r="V62" s="13"/>
      <c r="W62" s="13"/>
    </row>
    <row r="63" customHeight="1" spans="1:23">
      <c r="A63" s="11" t="s">
        <v>234</v>
      </c>
      <c r="B63" s="11" t="s">
        <v>264</v>
      </c>
      <c r="C63" s="12" t="s">
        <v>263</v>
      </c>
      <c r="D63" s="12" t="s">
        <v>48</v>
      </c>
      <c r="E63" s="11" t="s">
        <v>80</v>
      </c>
      <c r="F63" s="11" t="s">
        <v>77</v>
      </c>
      <c r="G63" s="11" t="s">
        <v>248</v>
      </c>
      <c r="H63" s="11" t="s">
        <v>249</v>
      </c>
      <c r="I63" s="13">
        <v>10000</v>
      </c>
      <c r="J63" s="13">
        <v>10000</v>
      </c>
      <c r="K63" s="13">
        <v>10000</v>
      </c>
      <c r="L63" s="13"/>
      <c r="M63" s="13"/>
      <c r="N63" s="13"/>
      <c r="O63" s="13"/>
      <c r="P63" s="104"/>
      <c r="Q63" s="13"/>
      <c r="R63" s="13"/>
      <c r="S63" s="13"/>
      <c r="T63" s="13"/>
      <c r="U63" s="13"/>
      <c r="V63" s="13"/>
      <c r="W63" s="13"/>
    </row>
    <row r="64" customHeight="1" spans="1:23">
      <c r="A64" s="11" t="s">
        <v>234</v>
      </c>
      <c r="B64" s="11" t="s">
        <v>264</v>
      </c>
      <c r="C64" s="12" t="s">
        <v>263</v>
      </c>
      <c r="D64" s="12" t="s">
        <v>48</v>
      </c>
      <c r="E64" s="11" t="s">
        <v>80</v>
      </c>
      <c r="F64" s="11" t="s">
        <v>77</v>
      </c>
      <c r="G64" s="11" t="s">
        <v>248</v>
      </c>
      <c r="H64" s="11" t="s">
        <v>249</v>
      </c>
      <c r="I64" s="13">
        <v>10000</v>
      </c>
      <c r="J64" s="13">
        <v>10000</v>
      </c>
      <c r="K64" s="13">
        <v>10000</v>
      </c>
      <c r="L64" s="13"/>
      <c r="M64" s="13"/>
      <c r="N64" s="13"/>
      <c r="O64" s="13"/>
      <c r="P64" s="104"/>
      <c r="Q64" s="13"/>
      <c r="R64" s="13"/>
      <c r="S64" s="13"/>
      <c r="T64" s="13"/>
      <c r="U64" s="13"/>
      <c r="V64" s="13"/>
      <c r="W64" s="13"/>
    </row>
    <row r="65" customHeight="1" spans="1:23">
      <c r="A65" s="11" t="s">
        <v>234</v>
      </c>
      <c r="B65" s="11" t="s">
        <v>264</v>
      </c>
      <c r="C65" s="12" t="s">
        <v>263</v>
      </c>
      <c r="D65" s="12" t="s">
        <v>48</v>
      </c>
      <c r="E65" s="11" t="s">
        <v>80</v>
      </c>
      <c r="F65" s="11" t="s">
        <v>77</v>
      </c>
      <c r="G65" s="11" t="s">
        <v>265</v>
      </c>
      <c r="H65" s="11" t="s">
        <v>266</v>
      </c>
      <c r="I65" s="13">
        <v>50000</v>
      </c>
      <c r="J65" s="13">
        <v>50000</v>
      </c>
      <c r="K65" s="13">
        <v>50000</v>
      </c>
      <c r="L65" s="13"/>
      <c r="M65" s="13"/>
      <c r="N65" s="13"/>
      <c r="O65" s="13"/>
      <c r="P65" s="104"/>
      <c r="Q65" s="13"/>
      <c r="R65" s="13"/>
      <c r="S65" s="13"/>
      <c r="T65" s="13"/>
      <c r="U65" s="13"/>
      <c r="V65" s="13"/>
      <c r="W65" s="13"/>
    </row>
    <row r="66" s="124" customFormat="1" customHeight="1" spans="1:23">
      <c r="A66" s="11"/>
      <c r="B66" s="11"/>
      <c r="C66" s="14" t="s">
        <v>267</v>
      </c>
      <c r="D66" s="12"/>
      <c r="E66" s="11"/>
      <c r="F66" s="11"/>
      <c r="G66" s="11"/>
      <c r="H66" s="11"/>
      <c r="I66" s="13">
        <f t="shared" ref="I66:K66" si="1">I67+I68</f>
        <v>50000</v>
      </c>
      <c r="J66" s="13">
        <f t="shared" si="1"/>
        <v>50000</v>
      </c>
      <c r="K66" s="13">
        <f t="shared" si="1"/>
        <v>50000</v>
      </c>
      <c r="L66" s="13"/>
      <c r="M66" s="13"/>
      <c r="N66" s="13"/>
      <c r="O66" s="13"/>
      <c r="P66" s="134"/>
      <c r="Q66" s="13"/>
      <c r="R66" s="13"/>
      <c r="S66" s="13"/>
      <c r="T66" s="13"/>
      <c r="U66" s="13"/>
      <c r="V66" s="13"/>
      <c r="W66" s="13"/>
    </row>
    <row r="67" s="124" customFormat="1" customHeight="1" spans="1:23">
      <c r="A67" s="11" t="s">
        <v>231</v>
      </c>
      <c r="B67" s="11" t="s">
        <v>243</v>
      </c>
      <c r="C67" s="14" t="s">
        <v>267</v>
      </c>
      <c r="D67" s="12" t="s">
        <v>48</v>
      </c>
      <c r="E67" s="11" t="s">
        <v>85</v>
      </c>
      <c r="F67" s="11" t="s">
        <v>268</v>
      </c>
      <c r="G67" s="11" t="s">
        <v>191</v>
      </c>
      <c r="H67" s="11" t="s">
        <v>192</v>
      </c>
      <c r="I67" s="13">
        <f>J67</f>
        <v>41700</v>
      </c>
      <c r="J67" s="13">
        <v>41700</v>
      </c>
      <c r="K67" s="13">
        <v>41700</v>
      </c>
      <c r="L67" s="13"/>
      <c r="M67" s="13"/>
      <c r="N67" s="13"/>
      <c r="O67" s="13"/>
      <c r="P67" s="134"/>
      <c r="Q67" s="13"/>
      <c r="R67" s="13"/>
      <c r="S67" s="13"/>
      <c r="T67" s="13"/>
      <c r="U67" s="13"/>
      <c r="V67" s="13"/>
      <c r="W67" s="13"/>
    </row>
    <row r="68" s="124" customFormat="1" customHeight="1" spans="1:23">
      <c r="A68" s="11" t="s">
        <v>231</v>
      </c>
      <c r="B68" s="11" t="s">
        <v>243</v>
      </c>
      <c r="C68" s="14" t="s">
        <v>267</v>
      </c>
      <c r="D68" s="12" t="s">
        <v>48</v>
      </c>
      <c r="E68" s="11" t="s">
        <v>85</v>
      </c>
      <c r="F68" s="11" t="s">
        <v>268</v>
      </c>
      <c r="G68" s="11" t="s">
        <v>191</v>
      </c>
      <c r="H68" s="11" t="s">
        <v>192</v>
      </c>
      <c r="I68" s="13">
        <f>J68</f>
        <v>8300</v>
      </c>
      <c r="J68" s="13">
        <v>8300</v>
      </c>
      <c r="K68" s="13">
        <v>8300</v>
      </c>
      <c r="L68" s="13"/>
      <c r="M68" s="13"/>
      <c r="N68" s="13"/>
      <c r="O68" s="13"/>
      <c r="P68" s="134"/>
      <c r="Q68" s="13"/>
      <c r="R68" s="13"/>
      <c r="S68" s="13"/>
      <c r="T68" s="13"/>
      <c r="U68" s="13"/>
      <c r="V68" s="13"/>
      <c r="W68" s="13"/>
    </row>
    <row r="69" s="124" customFormat="1" customHeight="1" spans="1:23">
      <c r="A69" s="11"/>
      <c r="B69" s="11"/>
      <c r="C69" s="14" t="s">
        <v>269</v>
      </c>
      <c r="D69" s="12"/>
      <c r="E69" s="11"/>
      <c r="F69" s="11"/>
      <c r="G69" s="11"/>
      <c r="H69" s="11"/>
      <c r="I69" s="13">
        <v>40000</v>
      </c>
      <c r="J69" s="13">
        <v>40000</v>
      </c>
      <c r="K69" s="13">
        <v>40000</v>
      </c>
      <c r="L69" s="13"/>
      <c r="M69" s="13"/>
      <c r="N69" s="13"/>
      <c r="O69" s="13"/>
      <c r="P69" s="134"/>
      <c r="Q69" s="13"/>
      <c r="R69" s="13"/>
      <c r="S69" s="13"/>
      <c r="T69" s="13"/>
      <c r="U69" s="13"/>
      <c r="V69" s="13"/>
      <c r="W69" s="13"/>
    </row>
    <row r="70" s="124" customFormat="1" customHeight="1" spans="1:23">
      <c r="A70" s="11"/>
      <c r="B70" s="132" t="s">
        <v>243</v>
      </c>
      <c r="C70" s="14" t="s">
        <v>269</v>
      </c>
      <c r="D70" s="12" t="s">
        <v>48</v>
      </c>
      <c r="E70" s="11">
        <v>2013699</v>
      </c>
      <c r="F70" s="11" t="s">
        <v>77</v>
      </c>
      <c r="G70" s="11" t="s">
        <v>191</v>
      </c>
      <c r="H70" s="11" t="s">
        <v>192</v>
      </c>
      <c r="I70" s="13">
        <v>40000</v>
      </c>
      <c r="J70" s="13">
        <v>40000</v>
      </c>
      <c r="K70" s="13">
        <v>40000</v>
      </c>
      <c r="L70" s="13"/>
      <c r="M70" s="13"/>
      <c r="N70" s="13"/>
      <c r="O70" s="13"/>
      <c r="P70" s="134"/>
      <c r="Q70" s="13"/>
      <c r="R70" s="13"/>
      <c r="S70" s="13"/>
      <c r="T70" s="13"/>
      <c r="U70" s="13"/>
      <c r="V70" s="13"/>
      <c r="W70" s="13"/>
    </row>
    <row r="71" customHeight="1" spans="1:23">
      <c r="A71" s="15" t="s">
        <v>33</v>
      </c>
      <c r="B71" s="15"/>
      <c r="C71" s="15"/>
      <c r="D71" s="133"/>
      <c r="E71" s="15"/>
      <c r="F71" s="15"/>
      <c r="G71" s="15"/>
      <c r="H71" s="15"/>
      <c r="I71" s="13">
        <f t="shared" ref="I71:K71" si="2">I10+I13+I18+I23+I26+I32+I36+I38+I41+I66+I69</f>
        <v>826651</v>
      </c>
      <c r="J71" s="13">
        <f t="shared" si="2"/>
        <v>657302</v>
      </c>
      <c r="K71" s="13">
        <f t="shared" si="2"/>
        <v>657302</v>
      </c>
      <c r="L71" s="13"/>
      <c r="M71" s="13"/>
      <c r="N71" s="13"/>
      <c r="O71" s="13"/>
      <c r="P71" s="13"/>
      <c r="Q71" s="13"/>
      <c r="R71" s="13">
        <v>169349</v>
      </c>
      <c r="S71" s="13"/>
      <c r="T71" s="13"/>
      <c r="U71" s="13">
        <v>169349</v>
      </c>
      <c r="V71" s="13"/>
      <c r="W71" s="13"/>
    </row>
  </sheetData>
  <mergeCells count="28">
    <mergeCell ref="A3:W3"/>
    <mergeCell ref="A4:I4"/>
    <mergeCell ref="J5:M5"/>
    <mergeCell ref="N5:P5"/>
    <mergeCell ref="R5:W5"/>
    <mergeCell ref="A71:H7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4"/>
  <sheetViews>
    <sheetView showZeros="0" workbookViewId="0">
      <pane ySplit="1" topLeftCell="A8" activePane="bottomLeft" state="frozen"/>
      <selection/>
      <selection pane="bottomLeft" activeCell="B7" sqref="B7"/>
    </sheetView>
  </sheetViews>
  <sheetFormatPr defaultColWidth="9.10833333333333" defaultRowHeight="11.95" customHeight="1"/>
  <cols>
    <col min="1" max="1" width="34.2166666666667" customWidth="1"/>
    <col min="2" max="2" width="40.6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9" t="s">
        <v>270</v>
      </c>
    </row>
    <row r="3" ht="28.5" customHeight="1" spans="1:10">
      <c r="A3" s="50" t="s">
        <v>271</v>
      </c>
      <c r="B3" s="16"/>
      <c r="C3" s="16"/>
      <c r="D3" s="16"/>
      <c r="E3" s="16"/>
      <c r="F3" s="51"/>
      <c r="G3" s="16"/>
      <c r="H3" s="51"/>
      <c r="I3" s="51"/>
      <c r="J3" s="16"/>
    </row>
    <row r="4" ht="15.05" customHeight="1" spans="1:1">
      <c r="A4" s="5" t="str">
        <f>'部门财务收支预算总表01-1'!A4</f>
        <v>单位名称：中共新平彝族傣族自治县委员会政法委员会</v>
      </c>
    </row>
    <row r="5" ht="14.25" customHeight="1" spans="1:10">
      <c r="A5" s="118" t="s">
        <v>272</v>
      </c>
      <c r="B5" s="118" t="s">
        <v>273</v>
      </c>
      <c r="C5" s="118" t="s">
        <v>274</v>
      </c>
      <c r="D5" s="118" t="s">
        <v>275</v>
      </c>
      <c r="E5" s="118" t="s">
        <v>276</v>
      </c>
      <c r="F5" s="118" t="s">
        <v>277</v>
      </c>
      <c r="G5" s="118" t="s">
        <v>278</v>
      </c>
      <c r="H5" s="118" t="s">
        <v>279</v>
      </c>
      <c r="I5" s="118" t="s">
        <v>280</v>
      </c>
      <c r="J5" s="118" t="s">
        <v>281</v>
      </c>
    </row>
    <row r="6" ht="14.25" customHeight="1" spans="1:10">
      <c r="A6" s="118"/>
      <c r="B6" s="118"/>
      <c r="C6" s="118"/>
      <c r="D6" s="118"/>
      <c r="E6" s="118"/>
      <c r="F6" s="118"/>
      <c r="G6" s="118"/>
      <c r="H6" s="118"/>
      <c r="I6" s="118"/>
      <c r="J6" s="118"/>
    </row>
    <row r="7" ht="15.05" customHeight="1" spans="1:10">
      <c r="A7" s="102">
        <v>1</v>
      </c>
      <c r="B7" s="102">
        <v>2</v>
      </c>
      <c r="C7" s="102">
        <v>3</v>
      </c>
      <c r="D7" s="102">
        <v>4</v>
      </c>
      <c r="E7" s="102">
        <v>5</v>
      </c>
      <c r="F7" s="102">
        <v>6</v>
      </c>
      <c r="G7" s="102">
        <v>7</v>
      </c>
      <c r="H7" s="102">
        <v>8</v>
      </c>
      <c r="I7" s="102">
        <v>9</v>
      </c>
      <c r="J7" s="102">
        <v>10</v>
      </c>
    </row>
    <row r="8" ht="33.75" customHeight="1" spans="1:10">
      <c r="A8" s="119" t="s">
        <v>48</v>
      </c>
      <c r="B8" s="104"/>
      <c r="C8" s="104"/>
      <c r="D8" s="120"/>
      <c r="E8" s="105"/>
      <c r="F8" s="105"/>
      <c r="G8" s="105"/>
      <c r="H8" s="105"/>
      <c r="I8" s="105"/>
      <c r="J8" s="105"/>
    </row>
    <row r="9" ht="143" customHeight="1" spans="1:10">
      <c r="A9" s="121" t="s">
        <v>263</v>
      </c>
      <c r="B9" s="104" t="s">
        <v>282</v>
      </c>
      <c r="C9" s="107"/>
      <c r="D9" s="107"/>
      <c r="E9" s="105"/>
      <c r="F9" s="105"/>
      <c r="G9" s="105"/>
      <c r="H9" s="105"/>
      <c r="I9" s="105"/>
      <c r="J9" s="105"/>
    </row>
    <row r="10" ht="50" customHeight="1" spans="1:10">
      <c r="A10" s="104"/>
      <c r="B10" s="104"/>
      <c r="C10" s="104" t="s">
        <v>283</v>
      </c>
      <c r="D10" s="122" t="s">
        <v>284</v>
      </c>
      <c r="E10" s="123" t="s">
        <v>285</v>
      </c>
      <c r="F10" s="106" t="s">
        <v>286</v>
      </c>
      <c r="G10" s="107" t="s">
        <v>287</v>
      </c>
      <c r="H10" s="106" t="s">
        <v>288</v>
      </c>
      <c r="I10" s="106" t="s">
        <v>289</v>
      </c>
      <c r="J10" s="123" t="s">
        <v>290</v>
      </c>
    </row>
    <row r="11" ht="50" customHeight="1" spans="1:10">
      <c r="A11" s="104"/>
      <c r="B11" s="104"/>
      <c r="C11" s="104" t="s">
        <v>283</v>
      </c>
      <c r="D11" s="122" t="s">
        <v>284</v>
      </c>
      <c r="E11" s="123" t="s">
        <v>291</v>
      </c>
      <c r="F11" s="106" t="s">
        <v>286</v>
      </c>
      <c r="G11" s="107" t="s">
        <v>292</v>
      </c>
      <c r="H11" s="106" t="s">
        <v>293</v>
      </c>
      <c r="I11" s="106" t="s">
        <v>289</v>
      </c>
      <c r="J11" s="123" t="s">
        <v>294</v>
      </c>
    </row>
    <row r="12" ht="50" customHeight="1" spans="1:10">
      <c r="A12" s="104"/>
      <c r="B12" s="104"/>
      <c r="C12" s="104" t="s">
        <v>283</v>
      </c>
      <c r="D12" s="122" t="s">
        <v>295</v>
      </c>
      <c r="E12" s="123" t="s">
        <v>296</v>
      </c>
      <c r="F12" s="106" t="s">
        <v>286</v>
      </c>
      <c r="G12" s="107" t="s">
        <v>297</v>
      </c>
      <c r="H12" s="106" t="s">
        <v>298</v>
      </c>
      <c r="I12" s="106" t="s">
        <v>289</v>
      </c>
      <c r="J12" s="123" t="s">
        <v>299</v>
      </c>
    </row>
    <row r="13" ht="50" customHeight="1" spans="1:10">
      <c r="A13" s="104"/>
      <c r="B13" s="104"/>
      <c r="C13" s="104" t="s">
        <v>283</v>
      </c>
      <c r="D13" s="122" t="s">
        <v>300</v>
      </c>
      <c r="E13" s="123" t="s">
        <v>301</v>
      </c>
      <c r="F13" s="106" t="s">
        <v>302</v>
      </c>
      <c r="G13" s="107" t="s">
        <v>303</v>
      </c>
      <c r="H13" s="106" t="s">
        <v>304</v>
      </c>
      <c r="I13" s="106" t="s">
        <v>289</v>
      </c>
      <c r="J13" s="123" t="s">
        <v>305</v>
      </c>
    </row>
    <row r="14" ht="50" customHeight="1" spans="1:10">
      <c r="A14" s="104"/>
      <c r="B14" s="104"/>
      <c r="C14" s="104" t="s">
        <v>306</v>
      </c>
      <c r="D14" s="122" t="s">
        <v>307</v>
      </c>
      <c r="E14" s="123" t="s">
        <v>308</v>
      </c>
      <c r="F14" s="106" t="s">
        <v>309</v>
      </c>
      <c r="G14" s="107" t="s">
        <v>310</v>
      </c>
      <c r="H14" s="106" t="s">
        <v>311</v>
      </c>
      <c r="I14" s="106" t="s">
        <v>312</v>
      </c>
      <c r="J14" s="123" t="s">
        <v>313</v>
      </c>
    </row>
    <row r="15" ht="50" customHeight="1" spans="1:10">
      <c r="A15" s="104"/>
      <c r="B15" s="104"/>
      <c r="C15" s="104" t="s">
        <v>314</v>
      </c>
      <c r="D15" s="122" t="s">
        <v>315</v>
      </c>
      <c r="E15" s="123" t="s">
        <v>316</v>
      </c>
      <c r="F15" s="106" t="s">
        <v>286</v>
      </c>
      <c r="G15" s="107" t="s">
        <v>297</v>
      </c>
      <c r="H15" s="106" t="s">
        <v>298</v>
      </c>
      <c r="I15" s="106" t="s">
        <v>289</v>
      </c>
      <c r="J15" s="123" t="s">
        <v>317</v>
      </c>
    </row>
    <row r="16" ht="141" customHeight="1" spans="1:10">
      <c r="A16" s="121" t="s">
        <v>255</v>
      </c>
      <c r="B16" s="104" t="s">
        <v>318</v>
      </c>
      <c r="C16" s="104"/>
      <c r="D16" s="104"/>
      <c r="E16" s="104"/>
      <c r="F16" s="104"/>
      <c r="G16" s="104"/>
      <c r="H16" s="104"/>
      <c r="I16" s="104"/>
      <c r="J16" s="104"/>
    </row>
    <row r="17" ht="50" customHeight="1" spans="1:10">
      <c r="A17" s="104"/>
      <c r="B17" s="104"/>
      <c r="C17" s="104" t="s">
        <v>283</v>
      </c>
      <c r="D17" s="122" t="s">
        <v>284</v>
      </c>
      <c r="E17" s="123" t="s">
        <v>319</v>
      </c>
      <c r="F17" s="106" t="s">
        <v>286</v>
      </c>
      <c r="G17" s="107" t="s">
        <v>320</v>
      </c>
      <c r="H17" s="106" t="s">
        <v>321</v>
      </c>
      <c r="I17" s="106" t="s">
        <v>289</v>
      </c>
      <c r="J17" s="123" t="s">
        <v>322</v>
      </c>
    </row>
    <row r="18" ht="50" customHeight="1" spans="1:10">
      <c r="A18" s="104"/>
      <c r="B18" s="104"/>
      <c r="C18" s="104" t="s">
        <v>283</v>
      </c>
      <c r="D18" s="122" t="s">
        <v>295</v>
      </c>
      <c r="E18" s="123" t="s">
        <v>323</v>
      </c>
      <c r="F18" s="106" t="s">
        <v>286</v>
      </c>
      <c r="G18" s="107" t="s">
        <v>320</v>
      </c>
      <c r="H18" s="106" t="s">
        <v>298</v>
      </c>
      <c r="I18" s="106" t="s">
        <v>289</v>
      </c>
      <c r="J18" s="123" t="s">
        <v>324</v>
      </c>
    </row>
    <row r="19" ht="50" customHeight="1" spans="1:10">
      <c r="A19" s="104"/>
      <c r="B19" s="104"/>
      <c r="C19" s="104" t="s">
        <v>283</v>
      </c>
      <c r="D19" s="122" t="s">
        <v>295</v>
      </c>
      <c r="E19" s="123" t="s">
        <v>325</v>
      </c>
      <c r="F19" s="106" t="s">
        <v>286</v>
      </c>
      <c r="G19" s="107" t="s">
        <v>320</v>
      </c>
      <c r="H19" s="106" t="s">
        <v>298</v>
      </c>
      <c r="I19" s="106" t="s">
        <v>289</v>
      </c>
      <c r="J19" s="123" t="s">
        <v>326</v>
      </c>
    </row>
    <row r="20" ht="50" customHeight="1" spans="1:10">
      <c r="A20" s="104"/>
      <c r="B20" s="104"/>
      <c r="C20" s="104" t="s">
        <v>283</v>
      </c>
      <c r="D20" s="122" t="s">
        <v>327</v>
      </c>
      <c r="E20" s="123" t="s">
        <v>328</v>
      </c>
      <c r="F20" s="106" t="s">
        <v>329</v>
      </c>
      <c r="G20" s="107" t="s">
        <v>70</v>
      </c>
      <c r="H20" s="106" t="s">
        <v>330</v>
      </c>
      <c r="I20" s="106" t="s">
        <v>289</v>
      </c>
      <c r="J20" s="123" t="s">
        <v>331</v>
      </c>
    </row>
    <row r="21" ht="50" customHeight="1" spans="1:10">
      <c r="A21" s="104"/>
      <c r="B21" s="104"/>
      <c r="C21" s="104" t="s">
        <v>306</v>
      </c>
      <c r="D21" s="122" t="s">
        <v>307</v>
      </c>
      <c r="E21" s="123" t="s">
        <v>332</v>
      </c>
      <c r="F21" s="106" t="s">
        <v>309</v>
      </c>
      <c r="G21" s="107" t="s">
        <v>310</v>
      </c>
      <c r="H21" s="106" t="s">
        <v>311</v>
      </c>
      <c r="I21" s="106" t="s">
        <v>312</v>
      </c>
      <c r="J21" s="123" t="s">
        <v>333</v>
      </c>
    </row>
    <row r="22" ht="50" customHeight="1" spans="1:10">
      <c r="A22" s="104"/>
      <c r="B22" s="104"/>
      <c r="C22" s="104" t="s">
        <v>314</v>
      </c>
      <c r="D22" s="122" t="s">
        <v>315</v>
      </c>
      <c r="E22" s="123" t="s">
        <v>334</v>
      </c>
      <c r="F22" s="106" t="s">
        <v>286</v>
      </c>
      <c r="G22" s="107" t="s">
        <v>297</v>
      </c>
      <c r="H22" s="106" t="s">
        <v>298</v>
      </c>
      <c r="I22" s="106" t="s">
        <v>289</v>
      </c>
      <c r="J22" s="123" t="s">
        <v>335</v>
      </c>
    </row>
    <row r="23" ht="50" customHeight="1" spans="1:10">
      <c r="A23" s="121" t="s">
        <v>236</v>
      </c>
      <c r="B23" s="104" t="s">
        <v>336</v>
      </c>
      <c r="C23" s="104"/>
      <c r="D23" s="104"/>
      <c r="E23" s="104"/>
      <c r="F23" s="104"/>
      <c r="G23" s="104"/>
      <c r="H23" s="104"/>
      <c r="I23" s="104"/>
      <c r="J23" s="104"/>
    </row>
    <row r="24" ht="50" customHeight="1" spans="1:10">
      <c r="A24" s="104"/>
      <c r="B24" s="104"/>
      <c r="C24" s="104" t="s">
        <v>283</v>
      </c>
      <c r="D24" s="122" t="s">
        <v>284</v>
      </c>
      <c r="E24" s="123" t="s">
        <v>337</v>
      </c>
      <c r="F24" s="106" t="s">
        <v>309</v>
      </c>
      <c r="G24" s="107" t="s">
        <v>66</v>
      </c>
      <c r="H24" s="106" t="s">
        <v>338</v>
      </c>
      <c r="I24" s="106" t="s">
        <v>289</v>
      </c>
      <c r="J24" s="123" t="s">
        <v>339</v>
      </c>
    </row>
    <row r="25" ht="50" customHeight="1" spans="1:10">
      <c r="A25" s="104"/>
      <c r="B25" s="104"/>
      <c r="C25" s="104" t="s">
        <v>283</v>
      </c>
      <c r="D25" s="122" t="s">
        <v>295</v>
      </c>
      <c r="E25" s="123" t="s">
        <v>340</v>
      </c>
      <c r="F25" s="106" t="s">
        <v>286</v>
      </c>
      <c r="G25" s="107" t="s">
        <v>341</v>
      </c>
      <c r="H25" s="106" t="s">
        <v>298</v>
      </c>
      <c r="I25" s="106" t="s">
        <v>289</v>
      </c>
      <c r="J25" s="123" t="s">
        <v>342</v>
      </c>
    </row>
    <row r="26" ht="50" customHeight="1" spans="1:10">
      <c r="A26" s="104"/>
      <c r="B26" s="104"/>
      <c r="C26" s="104" t="s">
        <v>283</v>
      </c>
      <c r="D26" s="122" t="s">
        <v>327</v>
      </c>
      <c r="E26" s="123" t="s">
        <v>343</v>
      </c>
      <c r="F26" s="106" t="s">
        <v>309</v>
      </c>
      <c r="G26" s="107" t="s">
        <v>320</v>
      </c>
      <c r="H26" s="106" t="s">
        <v>298</v>
      </c>
      <c r="I26" s="106" t="s">
        <v>289</v>
      </c>
      <c r="J26" s="123" t="s">
        <v>344</v>
      </c>
    </row>
    <row r="27" ht="50" customHeight="1" spans="1:10">
      <c r="A27" s="104"/>
      <c r="B27" s="104"/>
      <c r="C27" s="104" t="s">
        <v>306</v>
      </c>
      <c r="D27" s="122" t="s">
        <v>307</v>
      </c>
      <c r="E27" s="123" t="s">
        <v>345</v>
      </c>
      <c r="F27" s="106" t="s">
        <v>309</v>
      </c>
      <c r="G27" s="107" t="s">
        <v>346</v>
      </c>
      <c r="H27" s="106" t="s">
        <v>311</v>
      </c>
      <c r="I27" s="106" t="s">
        <v>312</v>
      </c>
      <c r="J27" s="123" t="s">
        <v>347</v>
      </c>
    </row>
    <row r="28" ht="50" customHeight="1" spans="1:10">
      <c r="A28" s="104"/>
      <c r="B28" s="104"/>
      <c r="C28" s="104" t="s">
        <v>314</v>
      </c>
      <c r="D28" s="122" t="s">
        <v>315</v>
      </c>
      <c r="E28" s="123" t="s">
        <v>348</v>
      </c>
      <c r="F28" s="106" t="s">
        <v>286</v>
      </c>
      <c r="G28" s="107" t="s">
        <v>297</v>
      </c>
      <c r="H28" s="106" t="s">
        <v>298</v>
      </c>
      <c r="I28" s="106" t="s">
        <v>289</v>
      </c>
      <c r="J28" s="123" t="s">
        <v>349</v>
      </c>
    </row>
    <row r="29" ht="50" customHeight="1" spans="1:10">
      <c r="A29" s="121" t="s">
        <v>230</v>
      </c>
      <c r="B29" s="104" t="s">
        <v>350</v>
      </c>
      <c r="C29" s="104"/>
      <c r="D29" s="104"/>
      <c r="E29" s="104"/>
      <c r="F29" s="104"/>
      <c r="G29" s="104"/>
      <c r="H29" s="104"/>
      <c r="I29" s="104"/>
      <c r="J29" s="104"/>
    </row>
    <row r="30" ht="50" customHeight="1" spans="1:10">
      <c r="A30" s="104"/>
      <c r="B30" s="104"/>
      <c r="C30" s="104" t="s">
        <v>283</v>
      </c>
      <c r="D30" s="122" t="s">
        <v>284</v>
      </c>
      <c r="E30" s="123" t="s">
        <v>351</v>
      </c>
      <c r="F30" s="106" t="s">
        <v>286</v>
      </c>
      <c r="G30" s="107" t="s">
        <v>73</v>
      </c>
      <c r="H30" s="106" t="s">
        <v>352</v>
      </c>
      <c r="I30" s="106" t="s">
        <v>289</v>
      </c>
      <c r="J30" s="123" t="s">
        <v>353</v>
      </c>
    </row>
    <row r="31" ht="50" customHeight="1" spans="1:10">
      <c r="A31" s="104"/>
      <c r="B31" s="104"/>
      <c r="C31" s="104" t="s">
        <v>283</v>
      </c>
      <c r="D31" s="122" t="s">
        <v>284</v>
      </c>
      <c r="E31" s="123" t="s">
        <v>354</v>
      </c>
      <c r="F31" s="106" t="s">
        <v>286</v>
      </c>
      <c r="G31" s="107" t="s">
        <v>355</v>
      </c>
      <c r="H31" s="106" t="s">
        <v>352</v>
      </c>
      <c r="I31" s="106" t="s">
        <v>289</v>
      </c>
      <c r="J31" s="123" t="s">
        <v>356</v>
      </c>
    </row>
    <row r="32" ht="50" customHeight="1" spans="1:10">
      <c r="A32" s="104"/>
      <c r="B32" s="104"/>
      <c r="C32" s="104" t="s">
        <v>283</v>
      </c>
      <c r="D32" s="122" t="s">
        <v>300</v>
      </c>
      <c r="E32" s="123" t="s">
        <v>301</v>
      </c>
      <c r="F32" s="106" t="s">
        <v>302</v>
      </c>
      <c r="G32" s="107" t="s">
        <v>357</v>
      </c>
      <c r="H32" s="106" t="s">
        <v>358</v>
      </c>
      <c r="I32" s="106" t="s">
        <v>289</v>
      </c>
      <c r="J32" s="123" t="s">
        <v>359</v>
      </c>
    </row>
    <row r="33" ht="50" customHeight="1" spans="1:10">
      <c r="A33" s="104"/>
      <c r="B33" s="104"/>
      <c r="C33" s="104" t="s">
        <v>306</v>
      </c>
      <c r="D33" s="122" t="s">
        <v>307</v>
      </c>
      <c r="E33" s="123" t="s">
        <v>360</v>
      </c>
      <c r="F33" s="106" t="s">
        <v>309</v>
      </c>
      <c r="G33" s="107" t="s">
        <v>346</v>
      </c>
      <c r="H33" s="106" t="s">
        <v>298</v>
      </c>
      <c r="I33" s="106" t="s">
        <v>312</v>
      </c>
      <c r="J33" s="123" t="s">
        <v>361</v>
      </c>
    </row>
    <row r="34" ht="50" customHeight="1" spans="1:10">
      <c r="A34" s="104"/>
      <c r="B34" s="104"/>
      <c r="C34" s="104" t="s">
        <v>314</v>
      </c>
      <c r="D34" s="122" t="s">
        <v>315</v>
      </c>
      <c r="E34" s="123" t="s">
        <v>362</v>
      </c>
      <c r="F34" s="106" t="s">
        <v>286</v>
      </c>
      <c r="G34" s="107" t="s">
        <v>297</v>
      </c>
      <c r="H34" s="106" t="s">
        <v>298</v>
      </c>
      <c r="I34" s="106" t="s">
        <v>289</v>
      </c>
      <c r="J34" s="123" t="s">
        <v>363</v>
      </c>
    </row>
    <row r="35" ht="181" customHeight="1" spans="1:10">
      <c r="A35" s="121" t="s">
        <v>233</v>
      </c>
      <c r="B35" s="104" t="s">
        <v>364</v>
      </c>
      <c r="C35" s="104"/>
      <c r="D35" s="104"/>
      <c r="E35" s="104"/>
      <c r="F35" s="104"/>
      <c r="G35" s="104"/>
      <c r="H35" s="104"/>
      <c r="I35" s="104"/>
      <c r="J35" s="104"/>
    </row>
    <row r="36" ht="50" customHeight="1" spans="1:10">
      <c r="A36" s="104"/>
      <c r="B36" s="104"/>
      <c r="C36" s="104" t="s">
        <v>283</v>
      </c>
      <c r="D36" s="122" t="s">
        <v>284</v>
      </c>
      <c r="E36" s="123" t="s">
        <v>365</v>
      </c>
      <c r="F36" s="106" t="s">
        <v>309</v>
      </c>
      <c r="G36" s="107" t="s">
        <v>65</v>
      </c>
      <c r="H36" s="106" t="s">
        <v>366</v>
      </c>
      <c r="I36" s="106" t="s">
        <v>289</v>
      </c>
      <c r="J36" s="123" t="s">
        <v>367</v>
      </c>
    </row>
    <row r="37" ht="50" customHeight="1" spans="1:10">
      <c r="A37" s="104"/>
      <c r="B37" s="104"/>
      <c r="C37" s="104" t="s">
        <v>283</v>
      </c>
      <c r="D37" s="122" t="s">
        <v>284</v>
      </c>
      <c r="E37" s="123" t="s">
        <v>368</v>
      </c>
      <c r="F37" s="106" t="s">
        <v>309</v>
      </c>
      <c r="G37" s="107" t="s">
        <v>369</v>
      </c>
      <c r="H37" s="106" t="s">
        <v>338</v>
      </c>
      <c r="I37" s="106" t="s">
        <v>289</v>
      </c>
      <c r="J37" s="123" t="s">
        <v>370</v>
      </c>
    </row>
    <row r="38" ht="50" customHeight="1" spans="1:10">
      <c r="A38" s="104"/>
      <c r="B38" s="104"/>
      <c r="C38" s="104" t="s">
        <v>283</v>
      </c>
      <c r="D38" s="122" t="s">
        <v>284</v>
      </c>
      <c r="E38" s="123" t="s">
        <v>371</v>
      </c>
      <c r="F38" s="106" t="s">
        <v>286</v>
      </c>
      <c r="G38" s="107" t="s">
        <v>68</v>
      </c>
      <c r="H38" s="106" t="s">
        <v>372</v>
      </c>
      <c r="I38" s="106" t="s">
        <v>289</v>
      </c>
      <c r="J38" s="123" t="s">
        <v>373</v>
      </c>
    </row>
    <row r="39" ht="50" customHeight="1" spans="1:10">
      <c r="A39" s="104"/>
      <c r="B39" s="104"/>
      <c r="C39" s="104" t="s">
        <v>283</v>
      </c>
      <c r="D39" s="122" t="s">
        <v>295</v>
      </c>
      <c r="E39" s="123" t="s">
        <v>374</v>
      </c>
      <c r="F39" s="106" t="s">
        <v>286</v>
      </c>
      <c r="G39" s="107" t="s">
        <v>320</v>
      </c>
      <c r="H39" s="106" t="s">
        <v>298</v>
      </c>
      <c r="I39" s="106" t="s">
        <v>289</v>
      </c>
      <c r="J39" s="123" t="s">
        <v>375</v>
      </c>
    </row>
    <row r="40" ht="50" customHeight="1" spans="1:10">
      <c r="A40" s="104"/>
      <c r="B40" s="104"/>
      <c r="C40" s="104" t="s">
        <v>306</v>
      </c>
      <c r="D40" s="122" t="s">
        <v>307</v>
      </c>
      <c r="E40" s="123" t="s">
        <v>376</v>
      </c>
      <c r="F40" s="106" t="s">
        <v>309</v>
      </c>
      <c r="G40" s="107" t="s">
        <v>377</v>
      </c>
      <c r="H40" s="106" t="s">
        <v>311</v>
      </c>
      <c r="I40" s="106" t="s">
        <v>312</v>
      </c>
      <c r="J40" s="123" t="s">
        <v>378</v>
      </c>
    </row>
    <row r="41" ht="50" customHeight="1" spans="1:10">
      <c r="A41" s="104"/>
      <c r="B41" s="104"/>
      <c r="C41" s="104" t="s">
        <v>314</v>
      </c>
      <c r="D41" s="122" t="s">
        <v>315</v>
      </c>
      <c r="E41" s="123" t="s">
        <v>379</v>
      </c>
      <c r="F41" s="106" t="s">
        <v>286</v>
      </c>
      <c r="G41" s="107" t="s">
        <v>297</v>
      </c>
      <c r="H41" s="106" t="s">
        <v>298</v>
      </c>
      <c r="I41" s="106" t="s">
        <v>289</v>
      </c>
      <c r="J41" s="123" t="s">
        <v>380</v>
      </c>
    </row>
    <row r="42" ht="128" customHeight="1" spans="1:10">
      <c r="A42" s="121" t="s">
        <v>242</v>
      </c>
      <c r="B42" s="104" t="s">
        <v>381</v>
      </c>
      <c r="C42" s="104"/>
      <c r="D42" s="104"/>
      <c r="E42" s="104"/>
      <c r="F42" s="104"/>
      <c r="G42" s="104"/>
      <c r="H42" s="104"/>
      <c r="I42" s="104"/>
      <c r="J42" s="104"/>
    </row>
    <row r="43" ht="50" customHeight="1" spans="1:10">
      <c r="A43" s="104"/>
      <c r="B43" s="104"/>
      <c r="C43" s="104" t="s">
        <v>283</v>
      </c>
      <c r="D43" s="122" t="s">
        <v>284</v>
      </c>
      <c r="E43" s="123" t="s">
        <v>382</v>
      </c>
      <c r="F43" s="106" t="s">
        <v>286</v>
      </c>
      <c r="G43" s="107" t="s">
        <v>65</v>
      </c>
      <c r="H43" s="106" t="s">
        <v>383</v>
      </c>
      <c r="I43" s="106" t="s">
        <v>289</v>
      </c>
      <c r="J43" s="123" t="s">
        <v>384</v>
      </c>
    </row>
    <row r="44" ht="50" customHeight="1" spans="1:10">
      <c r="A44" s="104"/>
      <c r="B44" s="104"/>
      <c r="C44" s="104" t="s">
        <v>283</v>
      </c>
      <c r="D44" s="122" t="s">
        <v>284</v>
      </c>
      <c r="E44" s="123" t="s">
        <v>385</v>
      </c>
      <c r="F44" s="106" t="s">
        <v>286</v>
      </c>
      <c r="G44" s="107" t="s">
        <v>386</v>
      </c>
      <c r="H44" s="106" t="s">
        <v>293</v>
      </c>
      <c r="I44" s="106" t="s">
        <v>289</v>
      </c>
      <c r="J44" s="123" t="s">
        <v>387</v>
      </c>
    </row>
    <row r="45" ht="50" customHeight="1" spans="1:10">
      <c r="A45" s="104"/>
      <c r="B45" s="104"/>
      <c r="C45" s="104" t="s">
        <v>283</v>
      </c>
      <c r="D45" s="122" t="s">
        <v>327</v>
      </c>
      <c r="E45" s="123" t="s">
        <v>388</v>
      </c>
      <c r="F45" s="106" t="s">
        <v>286</v>
      </c>
      <c r="G45" s="107" t="s">
        <v>297</v>
      </c>
      <c r="H45" s="106" t="s">
        <v>298</v>
      </c>
      <c r="I45" s="106" t="s">
        <v>289</v>
      </c>
      <c r="J45" s="123" t="s">
        <v>389</v>
      </c>
    </row>
    <row r="46" ht="50" customHeight="1" spans="1:10">
      <c r="A46" s="104"/>
      <c r="B46" s="104"/>
      <c r="C46" s="104" t="s">
        <v>306</v>
      </c>
      <c r="D46" s="122" t="s">
        <v>307</v>
      </c>
      <c r="E46" s="123" t="s">
        <v>390</v>
      </c>
      <c r="F46" s="106" t="s">
        <v>286</v>
      </c>
      <c r="G46" s="107" t="s">
        <v>391</v>
      </c>
      <c r="H46" s="106"/>
      <c r="I46" s="106" t="s">
        <v>312</v>
      </c>
      <c r="J46" s="123" t="s">
        <v>392</v>
      </c>
    </row>
    <row r="47" ht="50" customHeight="1" spans="1:10">
      <c r="A47" s="104"/>
      <c r="B47" s="104"/>
      <c r="C47" s="104" t="s">
        <v>314</v>
      </c>
      <c r="D47" s="122" t="s">
        <v>315</v>
      </c>
      <c r="E47" s="123" t="s">
        <v>393</v>
      </c>
      <c r="F47" s="106" t="s">
        <v>286</v>
      </c>
      <c r="G47" s="107" t="s">
        <v>297</v>
      </c>
      <c r="H47" s="106" t="s">
        <v>298</v>
      </c>
      <c r="I47" s="106" t="s">
        <v>289</v>
      </c>
      <c r="J47" s="123" t="s">
        <v>394</v>
      </c>
    </row>
    <row r="48" ht="62" customHeight="1" spans="1:10">
      <c r="A48" s="121" t="s">
        <v>240</v>
      </c>
      <c r="B48" s="104" t="s">
        <v>395</v>
      </c>
      <c r="C48" s="104"/>
      <c r="D48" s="104"/>
      <c r="E48" s="104"/>
      <c r="F48" s="104"/>
      <c r="G48" s="104"/>
      <c r="H48" s="104"/>
      <c r="I48" s="104"/>
      <c r="J48" s="104"/>
    </row>
    <row r="49" ht="50" customHeight="1" spans="1:10">
      <c r="A49" s="104"/>
      <c r="B49" s="104"/>
      <c r="C49" s="104" t="s">
        <v>283</v>
      </c>
      <c r="D49" s="122" t="s">
        <v>284</v>
      </c>
      <c r="E49" s="123" t="s">
        <v>396</v>
      </c>
      <c r="F49" s="106" t="s">
        <v>309</v>
      </c>
      <c r="G49" s="107" t="s">
        <v>397</v>
      </c>
      <c r="H49" s="106" t="s">
        <v>338</v>
      </c>
      <c r="I49" s="106" t="s">
        <v>289</v>
      </c>
      <c r="J49" s="123" t="s">
        <v>398</v>
      </c>
    </row>
    <row r="50" ht="50" customHeight="1" spans="1:10">
      <c r="A50" s="104"/>
      <c r="B50" s="104"/>
      <c r="C50" s="104" t="s">
        <v>283</v>
      </c>
      <c r="D50" s="122" t="s">
        <v>284</v>
      </c>
      <c r="E50" s="123" t="s">
        <v>399</v>
      </c>
      <c r="F50" s="106" t="s">
        <v>309</v>
      </c>
      <c r="G50" s="107" t="s">
        <v>397</v>
      </c>
      <c r="H50" s="106" t="s">
        <v>338</v>
      </c>
      <c r="I50" s="106" t="s">
        <v>289</v>
      </c>
      <c r="J50" s="123" t="s">
        <v>398</v>
      </c>
    </row>
    <row r="51" ht="50" customHeight="1" spans="1:10">
      <c r="A51" s="104"/>
      <c r="B51" s="104"/>
      <c r="C51" s="104" t="s">
        <v>283</v>
      </c>
      <c r="D51" s="122" t="s">
        <v>284</v>
      </c>
      <c r="E51" s="123" t="s">
        <v>400</v>
      </c>
      <c r="F51" s="106" t="s">
        <v>286</v>
      </c>
      <c r="G51" s="107" t="s">
        <v>341</v>
      </c>
      <c r="H51" s="106" t="s">
        <v>298</v>
      </c>
      <c r="I51" s="106" t="s">
        <v>289</v>
      </c>
      <c r="J51" s="123" t="s">
        <v>401</v>
      </c>
    </row>
    <row r="52" ht="50" customHeight="1" spans="1:10">
      <c r="A52" s="104"/>
      <c r="B52" s="104"/>
      <c r="C52" s="104" t="s">
        <v>306</v>
      </c>
      <c r="D52" s="122" t="s">
        <v>307</v>
      </c>
      <c r="E52" s="123" t="s">
        <v>402</v>
      </c>
      <c r="F52" s="106" t="s">
        <v>309</v>
      </c>
      <c r="G52" s="107" t="s">
        <v>346</v>
      </c>
      <c r="H52" s="106"/>
      <c r="I52" s="106" t="s">
        <v>312</v>
      </c>
      <c r="J52" s="123" t="s">
        <v>403</v>
      </c>
    </row>
    <row r="53" ht="50" customHeight="1" spans="1:10">
      <c r="A53" s="104"/>
      <c r="B53" s="104"/>
      <c r="C53" s="104" t="s">
        <v>314</v>
      </c>
      <c r="D53" s="122" t="s">
        <v>315</v>
      </c>
      <c r="E53" s="123" t="s">
        <v>404</v>
      </c>
      <c r="F53" s="106" t="s">
        <v>309</v>
      </c>
      <c r="G53" s="107" t="s">
        <v>297</v>
      </c>
      <c r="H53" s="106" t="s">
        <v>298</v>
      </c>
      <c r="I53" s="106" t="s">
        <v>312</v>
      </c>
      <c r="J53" s="123" t="s">
        <v>405</v>
      </c>
    </row>
    <row r="54" ht="77" customHeight="1" spans="1:10">
      <c r="A54" s="121" t="s">
        <v>259</v>
      </c>
      <c r="B54" s="104" t="s">
        <v>406</v>
      </c>
      <c r="C54" s="104"/>
      <c r="D54" s="104"/>
      <c r="E54" s="104"/>
      <c r="F54" s="104"/>
      <c r="G54" s="104"/>
      <c r="H54" s="104"/>
      <c r="I54" s="104"/>
      <c r="J54" s="104"/>
    </row>
    <row r="55" ht="50" customHeight="1" spans="1:10">
      <c r="A55" s="104"/>
      <c r="B55" s="104"/>
      <c r="C55" s="104" t="s">
        <v>283</v>
      </c>
      <c r="D55" s="122" t="s">
        <v>284</v>
      </c>
      <c r="E55" s="123" t="s">
        <v>396</v>
      </c>
      <c r="F55" s="106" t="s">
        <v>286</v>
      </c>
      <c r="G55" s="107" t="s">
        <v>407</v>
      </c>
      <c r="H55" s="106" t="s">
        <v>338</v>
      </c>
      <c r="I55" s="106" t="s">
        <v>289</v>
      </c>
      <c r="J55" s="123" t="s">
        <v>398</v>
      </c>
    </row>
    <row r="56" ht="50" customHeight="1" spans="1:10">
      <c r="A56" s="104"/>
      <c r="B56" s="104"/>
      <c r="C56" s="104" t="s">
        <v>283</v>
      </c>
      <c r="D56" s="122" t="s">
        <v>327</v>
      </c>
      <c r="E56" s="123" t="s">
        <v>408</v>
      </c>
      <c r="F56" s="106" t="s">
        <v>286</v>
      </c>
      <c r="G56" s="107" t="s">
        <v>297</v>
      </c>
      <c r="H56" s="106" t="s">
        <v>298</v>
      </c>
      <c r="I56" s="106" t="s">
        <v>289</v>
      </c>
      <c r="J56" s="123" t="s">
        <v>409</v>
      </c>
    </row>
    <row r="57" ht="50" customHeight="1" spans="1:10">
      <c r="A57" s="104"/>
      <c r="B57" s="104"/>
      <c r="C57" s="104" t="s">
        <v>306</v>
      </c>
      <c r="D57" s="122" t="s">
        <v>307</v>
      </c>
      <c r="E57" s="123" t="s">
        <v>402</v>
      </c>
      <c r="F57" s="106" t="s">
        <v>309</v>
      </c>
      <c r="G57" s="107" t="s">
        <v>346</v>
      </c>
      <c r="H57" s="106"/>
      <c r="I57" s="106" t="s">
        <v>312</v>
      </c>
      <c r="J57" s="123" t="s">
        <v>403</v>
      </c>
    </row>
    <row r="58" ht="50" customHeight="1" spans="1:10">
      <c r="A58" s="104"/>
      <c r="B58" s="104"/>
      <c r="C58" s="104" t="s">
        <v>314</v>
      </c>
      <c r="D58" s="122" t="s">
        <v>315</v>
      </c>
      <c r="E58" s="123" t="s">
        <v>404</v>
      </c>
      <c r="F58" s="106" t="s">
        <v>286</v>
      </c>
      <c r="G58" s="107" t="s">
        <v>297</v>
      </c>
      <c r="H58" s="106" t="s">
        <v>298</v>
      </c>
      <c r="I58" s="106" t="s">
        <v>289</v>
      </c>
      <c r="J58" s="123" t="s">
        <v>405</v>
      </c>
    </row>
    <row r="59" ht="126" customHeight="1" spans="1:10">
      <c r="A59" s="121" t="s">
        <v>250</v>
      </c>
      <c r="B59" s="104" t="s">
        <v>410</v>
      </c>
      <c r="C59" s="104"/>
      <c r="D59" s="104"/>
      <c r="E59" s="104"/>
      <c r="F59" s="104"/>
      <c r="G59" s="104"/>
      <c r="H59" s="104"/>
      <c r="I59" s="104"/>
      <c r="J59" s="104"/>
    </row>
    <row r="60" ht="50" customHeight="1" spans="1:10">
      <c r="A60" s="104"/>
      <c r="B60" s="104"/>
      <c r="C60" s="104" t="s">
        <v>283</v>
      </c>
      <c r="D60" s="122" t="s">
        <v>284</v>
      </c>
      <c r="E60" s="123" t="s">
        <v>411</v>
      </c>
      <c r="F60" s="106" t="s">
        <v>309</v>
      </c>
      <c r="G60" s="107" t="s">
        <v>412</v>
      </c>
      <c r="H60" s="106" t="s">
        <v>413</v>
      </c>
      <c r="I60" s="106" t="s">
        <v>289</v>
      </c>
      <c r="J60" s="123" t="s">
        <v>414</v>
      </c>
    </row>
    <row r="61" ht="50" customHeight="1" spans="1:10">
      <c r="A61" s="104"/>
      <c r="B61" s="104"/>
      <c r="C61" s="104" t="s">
        <v>283</v>
      </c>
      <c r="D61" s="122" t="s">
        <v>284</v>
      </c>
      <c r="E61" s="123" t="s">
        <v>415</v>
      </c>
      <c r="F61" s="106" t="s">
        <v>309</v>
      </c>
      <c r="G61" s="107" t="s">
        <v>65</v>
      </c>
      <c r="H61" s="106" t="s">
        <v>338</v>
      </c>
      <c r="I61" s="106" t="s">
        <v>289</v>
      </c>
      <c r="J61" s="123" t="s">
        <v>416</v>
      </c>
    </row>
    <row r="62" ht="50" customHeight="1" spans="1:10">
      <c r="A62" s="104"/>
      <c r="B62" s="104"/>
      <c r="C62" s="104" t="s">
        <v>283</v>
      </c>
      <c r="D62" s="122" t="s">
        <v>327</v>
      </c>
      <c r="E62" s="123" t="s">
        <v>417</v>
      </c>
      <c r="F62" s="106" t="s">
        <v>302</v>
      </c>
      <c r="G62" s="107" t="s">
        <v>320</v>
      </c>
      <c r="H62" s="106" t="s">
        <v>298</v>
      </c>
      <c r="I62" s="106" t="s">
        <v>289</v>
      </c>
      <c r="J62" s="123" t="s">
        <v>418</v>
      </c>
    </row>
    <row r="63" ht="50" customHeight="1" spans="1:10">
      <c r="A63" s="104"/>
      <c r="B63" s="104"/>
      <c r="C63" s="104" t="s">
        <v>306</v>
      </c>
      <c r="D63" s="122" t="s">
        <v>307</v>
      </c>
      <c r="E63" s="123" t="s">
        <v>419</v>
      </c>
      <c r="F63" s="106" t="s">
        <v>286</v>
      </c>
      <c r="G63" s="107" t="s">
        <v>320</v>
      </c>
      <c r="H63" s="106" t="s">
        <v>298</v>
      </c>
      <c r="I63" s="106" t="s">
        <v>289</v>
      </c>
      <c r="J63" s="123" t="s">
        <v>420</v>
      </c>
    </row>
    <row r="64" ht="50" customHeight="1" spans="1:10">
      <c r="A64" s="104"/>
      <c r="B64" s="104"/>
      <c r="C64" s="104" t="s">
        <v>314</v>
      </c>
      <c r="D64" s="122" t="s">
        <v>315</v>
      </c>
      <c r="E64" s="123" t="s">
        <v>421</v>
      </c>
      <c r="F64" s="106" t="s">
        <v>286</v>
      </c>
      <c r="G64" s="107" t="s">
        <v>297</v>
      </c>
      <c r="H64" s="106" t="s">
        <v>298</v>
      </c>
      <c r="I64" s="106" t="s">
        <v>289</v>
      </c>
      <c r="J64" s="123" t="s">
        <v>394</v>
      </c>
    </row>
  </sheetData>
  <mergeCells count="12">
    <mergeCell ref="A3:J3"/>
    <mergeCell ref="A4:H4"/>
    <mergeCell ref="A5:A6"/>
    <mergeCell ref="B5:B6"/>
    <mergeCell ref="C5:C6"/>
    <mergeCell ref="D5:D6"/>
    <mergeCell ref="E5:E6"/>
    <mergeCell ref="F5:F6"/>
    <mergeCell ref="G5:G6"/>
    <mergeCell ref="H5:H6"/>
    <mergeCell ref="I5:I6"/>
    <mergeCell ref="J5:J6"/>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向星璇</cp:lastModifiedBy>
  <dcterms:created xsi:type="dcterms:W3CDTF">2025-01-21T02:50:00Z</dcterms:created>
  <cp:lastPrinted>2025-02-13T02:07:00Z</cp:lastPrinted>
  <dcterms:modified xsi:type="dcterms:W3CDTF">2025-02-21T02:11:27Z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