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'部门项目支出预算表05-1'!$A$7:$W$92</definedName>
    <definedName name="_xlnm._FilterDatabase" localSheetId="6" hidden="1">部门基本支出预算表04!$A$8:$W$53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<sst xmlns="http://schemas.openxmlformats.org/spreadsheetml/2006/main" count="2033" uniqueCount="686">
  <si>
    <t>预算01-1表</t>
  </si>
  <si>
    <t>2025年财务收支预算总表</t>
  </si>
  <si>
    <t>单位名称：中共新平彝族傣族自治县委员会组织部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</si>
  <si>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</si>
  <si>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</si>
  <si>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</si>
  <si>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</si>
  <si>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</si>
  <si>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</si>
  <si>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</si>
  <si>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</si>
  <si>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</si>
  <si>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</si>
  <si>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</si>
  <si>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</si>
  <si>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</si>
  <si>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</si>
  <si>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</si>
  <si>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</si>
  <si>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</si>
  <si>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</si>
  <si>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</si>
  <si>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</si>
  <si>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</si>
  <si>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</si>
  <si>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</si>
  <si>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</si>
  <si>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</si>
  <si>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</si>
  <si>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</si>
  <si>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</si>
  <si>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</si>
  <si>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</si>
  <si>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</si>
  <si>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</si>
  <si>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</si>
  <si>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</si>
  <si>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</si>
  <si>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</si>
  <si>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</si>
  <si>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</si>
  <si>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</si>
  <si>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</si>
  <si>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</si>
  <si>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</si>
  <si>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</si>
  <si>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188</t>
  </si>
  <si>
    <t>中共新平彝族傣族自治县委员会组织部</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</si>
  <si>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</si>
  <si>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</si>
  <si>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</si>
  <si>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</si>
  <si>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</si>
  <si>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</si>
  <si>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</si>
  <si>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</si>
  <si>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</si>
  <si>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</si>
  <si>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</si>
  <si>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</si>
  <si>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</si>
  <si>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</si>
  <si>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</si>
  <si>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政府办公厅（室）及相关机构事务</t>
  </si>
  <si>
    <t>一般行政管理事务</t>
  </si>
  <si>
    <t>群众团体事务</t>
  </si>
  <si>
    <t>20132</t>
  </si>
  <si>
    <t>组织事务</t>
  </si>
  <si>
    <t>2013201</t>
  </si>
  <si>
    <t>行政运行</t>
  </si>
  <si>
    <t>2013202</t>
  </si>
  <si>
    <t>2013204</t>
  </si>
  <si>
    <t>公务员事务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</si>
  <si>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</si>
  <si>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</si>
  <si>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</si>
  <si>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</si>
  <si>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</si>
  <si>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</si>
  <si>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</si>
  <si>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</si>
  <si>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</si>
  <si>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</si>
  <si>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</si>
  <si>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</si>
  <si>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</si>
  <si>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</si>
  <si>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</si>
  <si>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</si>
  <si>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</si>
  <si>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</si>
  <si>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</si>
  <si>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</si>
  <si>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</si>
  <si>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</si>
  <si>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</si>
  <si>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</si>
  <si>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</si>
  <si>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</si>
  <si>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</si>
  <si>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</si>
  <si>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</si>
  <si>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</si>
  <si>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</si>
  <si>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</si>
  <si>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</si>
  <si>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</si>
  <si>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</si>
  <si>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</si>
  <si>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</si>
  <si>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</si>
  <si>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</si>
  <si>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</si>
  <si>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</si>
  <si>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</si>
  <si>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</si>
  <si>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</si>
  <si>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</si>
  <si>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</si>
  <si>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</si>
  <si>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</si>
  <si>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</si>
  <si>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</si>
  <si>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</si>
  <si>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</si>
  <si>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</si>
  <si>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</si>
  <si>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</si>
  <si>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</si>
  <si>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</si>
  <si>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</si>
  <si>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</si>
  <si>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</si>
  <si>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</si>
  <si>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</si>
  <si>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</si>
  <si>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</si>
  <si>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</si>
  <si>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</si>
  <si>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</si>
  <si>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</si>
  <si>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</si>
  <si>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</si>
  <si>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</si>
  <si>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</si>
  <si>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</si>
  <si>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</si>
  <si>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</si>
  <si>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</si>
  <si>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</si>
  <si>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</si>
  <si>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</si>
  <si>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</si>
  <si>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</si>
  <si>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530427210000000016123</t>
  </si>
  <si>
    <t>行政人员工资支出</t>
  </si>
  <si>
    <t xml:space="preserve">  基本工资（行政）</t>
  </si>
  <si>
    <t>30101</t>
  </si>
  <si>
    <t>基本工资</t>
  </si>
  <si>
    <t xml:space="preserve">  津贴补贴（行政）</t>
  </si>
  <si>
    <t>30102</t>
  </si>
  <si>
    <t>津贴补贴</t>
  </si>
  <si>
    <t>530427231100001424886</t>
  </si>
  <si>
    <t>公务员基础绩效奖</t>
  </si>
  <si>
    <t>30103</t>
  </si>
  <si>
    <t>奖金</t>
  </si>
  <si>
    <t>530427210000000016124</t>
  </si>
  <si>
    <t>事业人员工资支出</t>
  </si>
  <si>
    <t xml:space="preserve">  基本工资（事业）</t>
  </si>
  <si>
    <t xml:space="preserve">  津贴补贴（事业）</t>
  </si>
  <si>
    <t xml:space="preserve">  基础性绩效工资</t>
  </si>
  <si>
    <t>30107</t>
  </si>
  <si>
    <t>绩效工资</t>
  </si>
  <si>
    <t xml:space="preserve">  奖励性绩效工资</t>
  </si>
  <si>
    <t>530427231100001424885</t>
  </si>
  <si>
    <t>奖励性绩效工资(地方)</t>
  </si>
  <si>
    <t>530427241100002132647</t>
  </si>
  <si>
    <t>部门临聘人员支出</t>
  </si>
  <si>
    <t>其他工资福利支出</t>
  </si>
  <si>
    <t>530427241100002163191</t>
  </si>
  <si>
    <t>部门临聘人员经费</t>
  </si>
  <si>
    <t>30199</t>
  </si>
  <si>
    <t>530427241100003058287</t>
  </si>
  <si>
    <t>驻村工作队员生活补助资金</t>
  </si>
  <si>
    <t>生活补助</t>
  </si>
  <si>
    <t>530427241100002157817</t>
  </si>
  <si>
    <t>社会保险缴费资金</t>
  </si>
  <si>
    <t xml:space="preserve">  养老保险</t>
  </si>
  <si>
    <t>30108</t>
  </si>
  <si>
    <t>机关事业单位基本养老保险缴费</t>
  </si>
  <si>
    <t xml:space="preserve">  医疗保险</t>
  </si>
  <si>
    <t>30110</t>
  </si>
  <si>
    <t>职工基本医疗保险缴费</t>
  </si>
  <si>
    <t xml:space="preserve">  公务员医疗补助</t>
  </si>
  <si>
    <t>30111</t>
  </si>
  <si>
    <t>公务员医疗补助缴费</t>
  </si>
  <si>
    <t xml:space="preserve">  工伤保险</t>
  </si>
  <si>
    <t>30112</t>
  </si>
  <si>
    <t>其他社会保障缴费</t>
  </si>
  <si>
    <t xml:space="preserve">  失业保险</t>
  </si>
  <si>
    <t>530427210000000016125</t>
  </si>
  <si>
    <t>社会保障缴费</t>
  </si>
  <si>
    <t xml:space="preserve">  大病补充保险（行政）</t>
  </si>
  <si>
    <t xml:space="preserve">  大病补充保险（事业）</t>
  </si>
  <si>
    <t>530427210000000016126</t>
  </si>
  <si>
    <t>30113</t>
  </si>
  <si>
    <t>530427210000000016129</t>
  </si>
  <si>
    <t>公车购置及运维费</t>
  </si>
  <si>
    <t>30231</t>
  </si>
  <si>
    <t>公务用车运行维护费</t>
  </si>
  <si>
    <t>530427210000000016130</t>
  </si>
  <si>
    <t>行政人员公务交通补贴</t>
  </si>
  <si>
    <t>30239</t>
  </si>
  <si>
    <t>其他交通费用</t>
  </si>
  <si>
    <t>530427210000000016131</t>
  </si>
  <si>
    <t>工会经费</t>
  </si>
  <si>
    <t>30228</t>
  </si>
  <si>
    <t>530427210000000016132</t>
  </si>
  <si>
    <t>一般公用经费</t>
  </si>
  <si>
    <t xml:space="preserve">  办公费</t>
  </si>
  <si>
    <t>30201</t>
  </si>
  <si>
    <t>办公费</t>
  </si>
  <si>
    <t xml:space="preserve">  邮电费</t>
  </si>
  <si>
    <t>30207</t>
  </si>
  <si>
    <t>邮电费</t>
  </si>
  <si>
    <t xml:space="preserve">  差旅费</t>
  </si>
  <si>
    <t>30211</t>
  </si>
  <si>
    <t>差旅费</t>
  </si>
  <si>
    <t xml:space="preserve">  福利费</t>
  </si>
  <si>
    <t>30229</t>
  </si>
  <si>
    <t>福利费</t>
  </si>
  <si>
    <t xml:space="preserve">  其他商品和服务支出</t>
  </si>
  <si>
    <t>30299</t>
  </si>
  <si>
    <t>其他商品和服务支出</t>
  </si>
  <si>
    <t xml:space="preserve">  办公设备购置</t>
  </si>
  <si>
    <t>31002</t>
  </si>
  <si>
    <t>办公设备购置</t>
  </si>
  <si>
    <t>530427221100000362496</t>
  </si>
  <si>
    <t>30217</t>
  </si>
  <si>
    <t>530427241100002141963</t>
  </si>
  <si>
    <t>530427231100001424903</t>
  </si>
  <si>
    <t>退休干部公用经费</t>
  </si>
  <si>
    <t xml:space="preserve">  会议费</t>
  </si>
  <si>
    <t>30215</t>
  </si>
  <si>
    <t>会议费</t>
  </si>
  <si>
    <t xml:space="preserve">  培训费</t>
  </si>
  <si>
    <t>30216</t>
  </si>
  <si>
    <t>培训费</t>
  </si>
  <si>
    <t>530427231100001424908</t>
  </si>
  <si>
    <t>离退休干部公用经费</t>
  </si>
  <si>
    <t>预算05-1表</t>
  </si>
  <si>
    <t>2025年部门项目支出预算表</t>
  </si>
  <si>
    <t>项目分类</t>
  </si>
  <si>
    <t>项目单位</t>
  </si>
  <si>
    <t>本年拨款</t>
  </si>
  <si>
    <t>其中：本次下达</t>
  </si>
  <si>
    <t>311 专项业务类</t>
  </si>
  <si>
    <t>530427241100003177472</t>
  </si>
  <si>
    <t>2023至2025年计算机更新项目经费</t>
  </si>
  <si>
    <t xml:space="preserve">  2023至2025年计算机更新项目经费</t>
  </si>
  <si>
    <t>312 民生类</t>
  </si>
  <si>
    <t>530427251100003828876</t>
  </si>
  <si>
    <t>新平县2024年选调生到村工作中央财政补助资金</t>
  </si>
  <si>
    <t xml:space="preserve">  一次性安置费</t>
  </si>
  <si>
    <t xml:space="preserve">  国情调研和服务群众经费</t>
  </si>
  <si>
    <t xml:space="preserve">  教育培训经费</t>
  </si>
  <si>
    <t>313 事业发展类</t>
  </si>
  <si>
    <t>530427251100003686798</t>
  </si>
  <si>
    <t>新平县村级组织换届工作经费</t>
  </si>
  <si>
    <t xml:space="preserve">  新平县村级组织换届工作经费</t>
  </si>
  <si>
    <t>30202</t>
  </si>
  <si>
    <t>印刷费</t>
  </si>
  <si>
    <t>30227</t>
  </si>
  <si>
    <t>委托业务费</t>
  </si>
  <si>
    <t>530427241100002157603</t>
  </si>
  <si>
    <t>新平县离退休干部特困帮扶资金</t>
  </si>
  <si>
    <t xml:space="preserve">  新平县离退休干部特困帮扶资金</t>
  </si>
  <si>
    <t>30306</t>
  </si>
  <si>
    <t>救济费</t>
  </si>
  <si>
    <t>530427241100002292878</t>
  </si>
  <si>
    <t>新平县委组织部党建工作经费</t>
  </si>
  <si>
    <t xml:space="preserve">  基层党建工作经费</t>
  </si>
  <si>
    <t xml:space="preserve">  党员干部现代远程教育工作经费</t>
  </si>
  <si>
    <t xml:space="preserve">  党员干部现代远程教育工作经费（分配乡镇街道）</t>
  </si>
  <si>
    <t>30213</t>
  </si>
  <si>
    <t>维修（护）费</t>
  </si>
  <si>
    <t xml:space="preserve">  村（社区）小组干部团体意外伤害保险经费</t>
  </si>
  <si>
    <t xml:space="preserve">  党群服务中心运行工作经费</t>
  </si>
  <si>
    <t>30214</t>
  </si>
  <si>
    <t>租赁费</t>
  </si>
  <si>
    <t xml:space="preserve">  “社区合伙人”工作经费</t>
  </si>
  <si>
    <t xml:space="preserve">  党建引领“红色物业”“红旗小区”工作经费</t>
  </si>
  <si>
    <t xml:space="preserve">  机关党支部工作经费</t>
  </si>
  <si>
    <t>30305</t>
  </si>
  <si>
    <t xml:space="preserve">  县直机关工委七一慰问经费</t>
  </si>
  <si>
    <t xml:space="preserve">  县直机关工委春节慰问经费</t>
  </si>
  <si>
    <t>530427241100003177573</t>
  </si>
  <si>
    <t>新平县委组织部档案数字化经费</t>
  </si>
  <si>
    <t xml:space="preserve">  新平县委组织部档案数字化经费</t>
  </si>
  <si>
    <t>530427241100002293365</t>
  </si>
  <si>
    <t>新平县委组织部干部考察考核工作经费</t>
  </si>
  <si>
    <t xml:space="preserve">  干部考察考核工作经费</t>
  </si>
  <si>
    <t>530427241100002293414</t>
  </si>
  <si>
    <t>新平县委组织部老干部工作经费</t>
  </si>
  <si>
    <t xml:space="preserve">  老干部工作经费</t>
  </si>
  <si>
    <t>30205</t>
  </si>
  <si>
    <t>水费</t>
  </si>
  <si>
    <t>30206</t>
  </si>
  <si>
    <t>电费</t>
  </si>
  <si>
    <t xml:space="preserve">  离退休干部健康体检费</t>
  </si>
  <si>
    <t>30226</t>
  </si>
  <si>
    <t>劳务费</t>
  </si>
  <si>
    <t xml:space="preserve">  老年大学教师课时费补助</t>
  </si>
  <si>
    <t xml:space="preserve">  离退休干部慰问经费</t>
  </si>
  <si>
    <t>530427241100002293421</t>
  </si>
  <si>
    <t>新平县委组织部人才发展专项经费</t>
  </si>
  <si>
    <t xml:space="preserve">  人才专项工作经费</t>
  </si>
  <si>
    <t xml:space="preserve">  县委联系专家工作经费</t>
  </si>
  <si>
    <t xml:space="preserve">  专家人才慰问费</t>
  </si>
  <si>
    <t xml:space="preserve">  人才公寓租赁费</t>
  </si>
  <si>
    <t xml:space="preserve">  设备购置经费</t>
  </si>
  <si>
    <t>530427241100002142230</t>
  </si>
  <si>
    <t>遗属生活补助经费</t>
  </si>
  <si>
    <t xml:space="preserve">  遗属生活补助经费</t>
  </si>
  <si>
    <t>530427241100002293432</t>
  </si>
  <si>
    <t>新平县委组织部干部教育经费</t>
  </si>
  <si>
    <t xml:space="preserve">  干部教育培训经费（云南省领导干部时代前沿知识讲座经费）</t>
  </si>
  <si>
    <t xml:space="preserve"> 一般行政管理事务</t>
  </si>
  <si>
    <t xml:space="preserve">  干部教育培训经费（新平县党的二十大精神专题研讨班经费）</t>
  </si>
  <si>
    <t xml:space="preserve">  干部教育培训经费（第七期青年干部培训班经费）</t>
  </si>
  <si>
    <t>530427241100003100922</t>
  </si>
  <si>
    <t>西部志愿者生活补助经费</t>
  </si>
  <si>
    <t xml:space="preserve">  西部计划志愿者云南省地方项目补助资金</t>
  </si>
  <si>
    <t>2012902</t>
  </si>
  <si>
    <t>530427210000000014147</t>
  </si>
  <si>
    <t>2024年结算选调生到村工作中央财政补助资金</t>
  </si>
  <si>
    <t xml:space="preserve">  2024年结算选调生到村工作中央财政补助资金</t>
  </si>
  <si>
    <t xml:space="preserve">2010302 </t>
  </si>
  <si>
    <t>基层党建“四级联创”示范创建奖补资金</t>
  </si>
  <si>
    <t xml:space="preserve">  基层党建“四级联创”示范创建奖补资金</t>
  </si>
  <si>
    <t>530427251100003882633</t>
  </si>
  <si>
    <t>新平县老年大学学费资金</t>
  </si>
  <si>
    <t xml:space="preserve">  教学成果展示演出费</t>
  </si>
  <si>
    <t xml:space="preserve">  公众责任保险费</t>
  </si>
  <si>
    <t xml:space="preserve">  教师人身意外伤害保险费</t>
  </si>
  <si>
    <t xml:space="preserve">  班级管理费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</si>
  <si>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</si>
  <si>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</si>
  <si>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</si>
  <si>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</si>
  <si>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</si>
  <si>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</si>
  <si>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</si>
  <si>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</si>
  <si>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</si>
  <si>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</si>
  <si>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</si>
  <si>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</si>
  <si>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新平县老年大学学费资金</t>
  </si>
  <si>
    <t>开办老年大学教学班25个，完成老年大学课时1656课时，举办老年大学教学成果展示1期，申报老年大学省级示范校，建成扬武镇、锦秀社区、平寨村“家门口老年大学”示范点，促进新平县老年教育事业的发展，确保县域内老年人老有所教、老有所学、老有所为、老有所乐。</t>
  </si>
  <si>
    <t>产出指标</t>
  </si>
  <si>
    <t>数量指标</t>
  </si>
  <si>
    <t>开办老年大学教学班</t>
  </si>
  <si>
    <t>=</t>
  </si>
  <si>
    <t>25</t>
  </si>
  <si>
    <t>个</t>
  </si>
  <si>
    <t>定量指标</t>
  </si>
  <si>
    <t>反映开办老年大学教学班情况</t>
  </si>
  <si>
    <t>完成老年大学课时</t>
  </si>
  <si>
    <t>1656</t>
  </si>
  <si>
    <t>课时</t>
  </si>
  <si>
    <t>反映举办老年大学教学成果展示情况</t>
  </si>
  <si>
    <t>举办老年大学教学成果展示及演出</t>
  </si>
  <si>
    <t>1.00</t>
  </si>
  <si>
    <t>期</t>
  </si>
  <si>
    <t>效益指标</t>
  </si>
  <si>
    <t>社会效益</t>
  </si>
  <si>
    <t>推动老年教育发展</t>
  </si>
  <si>
    <t>取得实效</t>
  </si>
  <si>
    <t>%</t>
  </si>
  <si>
    <t>定性指标</t>
  </si>
  <si>
    <t>反映老年教育发展取得实效情况</t>
  </si>
  <si>
    <t>满意度指标</t>
  </si>
  <si>
    <t>服务对象满意度</t>
  </si>
  <si>
    <t>老年大学学员满意度</t>
  </si>
  <si>
    <t>&gt;=</t>
  </si>
  <si>
    <t>85</t>
  </si>
  <si>
    <t>反映老年大学学员满意度情况</t>
  </si>
  <si>
    <t xml:space="preserve">  新平县2024年选调生到村工作中央财政补助资金</t>
  </si>
  <si>
    <t>2025年到村工作选调生人数共44名，按照有利于选调生锻炼成长的原则，在选调生录用后，经过岗前培训和必要的熟悉工作，安排到村工作，工作期限为2年。2025年完成如下目标：1.完成15名新招录选调生一次性安置；2.加强培养锻炼，全面提高选调生的素质和能力，结合选调生的思想实际，组织他们深入、系统地学习马列主义、毛泽东思想、邓小平理论，特别是要学好“三个代表”重要思想，用科学的理论武装头脑；3.加强业务能力培训，把选调生培训列入干部整体培训计划，进一步加大培训力度；4.强化基层实践锻炼，从选调生的工作实际出发，采取有效措施，有针对性地进行基层实践培养锻炼，完成国情调研和服务群众工作。</t>
  </si>
  <si>
    <t>到村工作选调生人数</t>
  </si>
  <si>
    <t>44</t>
  </si>
  <si>
    <t>人</t>
  </si>
  <si>
    <t>反映到村工作选调生人数</t>
  </si>
  <si>
    <t>一次性安置补贴人数</t>
  </si>
  <si>
    <t>15</t>
  </si>
  <si>
    <t>反映一次性安置补贴人数</t>
  </si>
  <si>
    <t>时效指标</t>
  </si>
  <si>
    <t>选调生录用任务完成率</t>
  </si>
  <si>
    <t>100</t>
  </si>
  <si>
    <t>反映选调生录用情况</t>
  </si>
  <si>
    <t>一次性安置补助率</t>
  </si>
  <si>
    <t>一次性安置补助情况</t>
  </si>
  <si>
    <t>吸引储备优秀人才作用</t>
  </si>
  <si>
    <t>得到发挥</t>
  </si>
  <si>
    <t>反映吸引储备优秀人才作用发挥情况</t>
  </si>
  <si>
    <t>反映服务对象对该项目实施的满意程度</t>
  </si>
  <si>
    <t xml:space="preserve">  新平县委组织部老干部工作经费</t>
  </si>
  <si>
    <t>2025年老干部工作坚持精准服务，充分发挥离退休干部余热。一是持续加强离退休干部教育管理，二是落实离退休干部两项待遇，三是深化“云岭银发”人才助力新平县乡村振兴试点工作。具体完成以下目标：一、完成老干部活动中心正常运行维护，组织老干部文体活动4次，发挥我县离退休干部政治建设、党组织建设、思想建设重要阵地功能和党委政府联系老干部桥梁纽带作用；二、开办老年大学教学班18个，完成老年大学课时1008课时，举办老年大学教学成果展示1期，拍摄“家门口老年大学”专题片1部，促进新平县老年教育事业的发展，确保县域内老年人老有所教、老有所学、老有所为、老有所乐。三、开展离退休老干部节日慰问62人，进一步弘扬中华民族尊老、敬老、养老的传统美德，真正体现党和政府对广大离退休干部的关怀。四、举办离退休人员党支部书记培训班1期，做实正能量工作室工作，推动志愿服务资源力量下沉，持续引导有特长的老同志加入“银发人才库”，抓实“银龄行动”工作，引导离退休干部作用发挥，做好全省离退休干部第三届展览展示展演活动。</t>
  </si>
  <si>
    <t>组织老干部文体活动</t>
  </si>
  <si>
    <t>次</t>
  </si>
  <si>
    <t>反映组织老干部文体活动情况</t>
  </si>
  <si>
    <t>反映完成老年大学课时情况</t>
  </si>
  <si>
    <t>举办老年大学教学成果展示</t>
  </si>
  <si>
    <t>举办老年大学教学成果汇报演出</t>
  </si>
  <si>
    <t>反映举办老年大学教学成果汇报演出情况</t>
  </si>
  <si>
    <t>拍摄“家门口老年大学”专题片</t>
  </si>
  <si>
    <t>部</t>
  </si>
  <si>
    <t>反映拍摄“家门口老年大学”专题片情况</t>
  </si>
  <si>
    <t>开展离退休老干部节日慰问人数</t>
  </si>
  <si>
    <t>65</t>
  </si>
  <si>
    <t>反映开展离退休老干部节日慰问人数情况</t>
  </si>
  <si>
    <t>举办离退休人员党支部书记培训班</t>
  </si>
  <si>
    <t>反映举办离退休人员党支部书记培训班情况</t>
  </si>
  <si>
    <t>质量指标</t>
  </si>
  <si>
    <t>培训合格率</t>
  </si>
  <si>
    <t>反映培训合格率情况</t>
  </si>
  <si>
    <t>推动老干部工作</t>
  </si>
  <si>
    <t>反映推动老干部工作取得实效情况</t>
  </si>
  <si>
    <t>老干部满意度</t>
  </si>
  <si>
    <t>反映老干部满意度程度情况</t>
  </si>
  <si>
    <t xml:space="preserve">  新平县委组织部人才发展专项经费</t>
  </si>
  <si>
    <t>2025年人才发展专项工作坚持党管人才，全面打造县域人才小高地。一是全力打造县域产才融合绿色发展集聚区；二是争取人才项目示范创建；三是充分释放人才政策红利；四是持续深化与周边县（市、区）人才交流合作。具体完成以下目标：一、根据已建立的县委联系专家库，认定县委联系专家33名，通过设立人才发展专项资金，组织开展好联系专家体检、慰问、疗养、培训和人才表彰、扶持等工作；二、举办专家人才培训班2期，召开人才工作会议3次，组织开展实用技术培训，加强高原特色农业的人才储配和培育；三、开展33名专家人才的慰问工作，用好用活分层分类联系专家制度，切实抓好“百名专家扶百村”“县委分层分类联系专家”活动提质增效；四、招录人才1名，配置人才公寓，多形式加大对人才工作和各类优秀人才的培养力度，多渠道细措施继续抓好省市人才政策尤其是玉溪市“三个计划”及配套办法、细则和实施方案等的学习宣传和组织申报。抓好《戛洒镇关于打造专家人才疗休养小镇的实施方案》实施，持续深化与华东理工大学、云南艺术学院等“大院大所大校大企”合作，聚集矿冶产业转型升级、高原特色现代农业提质增资、文化旅游现代服务业融合发展推动一批产学研合作项目，引育一批高层次人才（团队）；强化园区人才服务体系建设，推动产业创新集群融合发展。</t>
  </si>
  <si>
    <t>完成县委联系专家认定</t>
  </si>
  <si>
    <t>33</t>
  </si>
  <si>
    <t>反映完成县委联系专家评选情况</t>
  </si>
  <si>
    <t>举办专家人才培训班</t>
  </si>
  <si>
    <t>反映举办专家人才培训班情况</t>
  </si>
  <si>
    <t>召开人才工作会议</t>
  </si>
  <si>
    <t>反映召开人才工作会议情况</t>
  </si>
  <si>
    <t>开展专家人才慰问</t>
  </si>
  <si>
    <t>反映开展专家人才慰问情况</t>
  </si>
  <si>
    <t>招录人才</t>
  </si>
  <si>
    <t>反映招录人才情况</t>
  </si>
  <si>
    <t>会议到会率</t>
  </si>
  <si>
    <t>95</t>
  </si>
  <si>
    <t>反映会议到会率情况</t>
  </si>
  <si>
    <t>推动全县人才工作</t>
  </si>
  <si>
    <t>推动全县人才工作取得实效情况</t>
  </si>
  <si>
    <t>专家人才服务人群满意度</t>
  </si>
  <si>
    <t>专家人才服务人群满意度情况</t>
  </si>
  <si>
    <t xml:space="preserve">  新平县委组织部干部考察考核工作经费</t>
  </si>
  <si>
    <t>2025年干部工作坚持从严治吏，锻造堪当新平高质量发展重任的高素质干部队伍。一是常态化开展蹲点调研，动态调整干部库，持续优化班子建设和年轻干部培养；二是制定并实施全县公务员队伍建设规划（2024—2028年），全面落实全县公务员队伍结构优化三年行动计划；三是健全长效机制，聚焦县委、县政府重点工程、重大项目，把推动乡村振兴、经济社会发展等作为检验干部实干实绩的“主战场”，将干部提拔使用、职级晋升、奖励表彰，单位人员招录、转任等工作与乡镇（街道）抓经济促发展考核等结果相挂钩，切实激励干部担当作为。具体完成以下目标：组建干部考核组，根据实际考察情况抽调工作人员组成干部考核组，开展科级领导干部考核测评工作2次；按照市委考核组要求，开展县级领导年度考核测评工作1次；按照市委考察组要求，配合市委组织部开展县级领导干部推荐考察工作不少于6次；组建干部考察组，根据实际考察情况抽调工作人员组成干部考察组开展科级领导干部、职级晋升日常推荐考察工作不少于8次。</t>
  </si>
  <si>
    <t>开展科级领导干部考核测评</t>
  </si>
  <si>
    <t>反映开展科级领导干部考核测评情况</t>
  </si>
  <si>
    <t>开展县级领导年度考核测评</t>
  </si>
  <si>
    <t>反映开展县级领导年度考核测评情况</t>
  </si>
  <si>
    <t>配合市委组织部开展县级领导干部推荐考察</t>
  </si>
  <si>
    <t>反映配合市委组织部开展县级领导干部推荐考察情况</t>
  </si>
  <si>
    <t>开展科级领导干部、职级晋升日常推荐考察</t>
  </si>
  <si>
    <t>8</t>
  </si>
  <si>
    <t>反映科级领导干部推荐考察情况</t>
  </si>
  <si>
    <t>领导干部和领导班子履职水平</t>
  </si>
  <si>
    <t>得到提升</t>
  </si>
  <si>
    <t>反映领导干部和领导班子履职水平提升情况</t>
  </si>
  <si>
    <t>干部群众满意度</t>
  </si>
  <si>
    <t>反映干部群众满意度情况</t>
  </si>
  <si>
    <t>023年至2025年需要完成计算机国产化替代，我单位共计替代77台，金额总计19.33万元。</t>
  </si>
  <si>
    <t>购置设备数量</t>
  </si>
  <si>
    <t>77</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</si>
  <si>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</si>
  <si>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</si>
  <si>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</si>
  <si>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</si>
  <si>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</si>
  <si>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</si>
  <si>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</si>
  <si>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</si>
  <si>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</si>
  <si>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</si>
  <si>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</si>
  <si>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</si>
  <si>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根据我单位文书档案数字化的需求，其主要是对室藏的2014-2023年约17000件文书档案进行档案目录著录及档案扫描工作，以实现文书档案现代化、数字化管理，便于日常查询利用。本次项目共需著录目录约17000条，并对文书档案保管期限为永久、长期、30年档案扫描，扫描页数约119000页。</t>
  </si>
  <si>
    <t>档案数字化目录录入数量</t>
  </si>
  <si>
    <t>17000</t>
  </si>
  <si>
    <t>条</t>
  </si>
  <si>
    <t>反映档案数字化目录录入数量</t>
  </si>
  <si>
    <t>档案数字化扫描数量</t>
  </si>
  <si>
    <t>119000</t>
  </si>
  <si>
    <t>页</t>
  </si>
  <si>
    <t>反映档案数字化扫描数量</t>
  </si>
  <si>
    <t>档案数字化录入准确率</t>
  </si>
  <si>
    <t xml:space="preserve">反映档案数字化录入准确率                 </t>
  </si>
  <si>
    <t>项目按期完成率</t>
  </si>
  <si>
    <t>反映项目建设进度是否按合同执行</t>
  </si>
  <si>
    <t>档案查阅方便快捷认可度</t>
  </si>
  <si>
    <t>反映系统建设完成后为使用人员提供方便快捷服务。</t>
  </si>
  <si>
    <t>反映项目实施后受益对象的满意度。满意度=满意度问卷份数÷有效问卷数量×100%</t>
  </si>
  <si>
    <t>2025年筹备全县124个村（社区）“两委”换届选举，按照先组织村（社区）党组织换届选举，再组织村（居）民委员会换届选举的顺序进行，换届选举从2025年筹备前期工作，2026年年初正式开始，3月底前全部结束。把“坚持党的领导、充分发扬民主、严格依法办事”有机结合起来，统筹谋划，精心组织，有序推进，努力选出素质优良、结构合理、群众公认的新一届村（社区）“两委”班子，为我县干在实处、走在全省前列，在全省率先全面建成小康社会提供坚强保障。</t>
  </si>
  <si>
    <t>村（社区）“两委”换届数</t>
  </si>
  <si>
    <t>124</t>
  </si>
  <si>
    <t>参与村（社区）“两委”换届数情况</t>
  </si>
  <si>
    <t>选举规范性</t>
  </si>
  <si>
    <t>选举过程中是否严格按照程序进行，选举规范，无违规操作。</t>
  </si>
  <si>
    <t>资金到位及时率</t>
  </si>
  <si>
    <t>&lt;=</t>
  </si>
  <si>
    <t>30</t>
  </si>
  <si>
    <t>天</t>
  </si>
  <si>
    <t>换届工作经费按时到位情况</t>
  </si>
  <si>
    <t>换届选举宣传效果</t>
  </si>
  <si>
    <t>换届工作宣传的覆盖面和知晓度</t>
  </si>
  <si>
    <t>村（居）民满意度</t>
  </si>
  <si>
    <t>90</t>
  </si>
  <si>
    <t>村（居）对换届工作整体满意度</t>
  </si>
  <si>
    <t>根据《关于提高2023年城乡居民最低生活保障特困人员救助供养孤儿基本生活保障标准的通知》（新民联发〔2023〕5号）文件精神，完成2025年我单位负担的5名离退休干部遗属生活补助发放，其中：月补助标准1,500元的离休干部遗属2人，月补助标准947元的退休干部遗属2人，月补助标准654元的退休干部遗属1人。</t>
  </si>
  <si>
    <t>获补对象数</t>
  </si>
  <si>
    <t>反映获补助人员数量情况</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</si>
  <si>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</si>
  <si>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</si>
  <si>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</si>
  <si>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</si>
  <si>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</si>
  <si>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获补覆盖率=实际获得补助人数/申请符合标准人数*100%</t>
  </si>
  <si>
    <t>发放及时率</t>
  </si>
  <si>
    <t>反映发放单位及时发放补助资金的情况。
发放及时率=在时限内发放资金/应发放资金*100%</t>
  </si>
  <si>
    <t>政策知晓率</t>
  </si>
  <si>
    <t>80</t>
  </si>
  <si>
    <t>反映补助政策的宣传效果情况。
政策知晓率=调查中补助政策知晓人数/调查总人数*100%</t>
  </si>
  <si>
    <t>生活状况改善</t>
  </si>
  <si>
    <t>有一定改善</t>
  </si>
  <si>
    <t>反映补助促进受助对象生活状况改善的情况。</t>
  </si>
  <si>
    <t>受益对象满意度</t>
  </si>
  <si>
    <t>反映获补助受益对象的满意程度。</t>
  </si>
  <si>
    <t>在2025年12月前帮扶特困人离退休人员37人，通过帮扶，使受助特困离退休干部基本生活有所改善，医疗费用负担有所减少，解决好离退休干部的实际困难，帮助他们排忧解难，增强特困离退休干部的心理慰藉和幸福感，感受到党和国家的关心关爱。</t>
  </si>
  <si>
    <t>获帮扶人数</t>
  </si>
  <si>
    <t>37</t>
  </si>
  <si>
    <t>反映获帮扶人数</t>
  </si>
  <si>
    <t>获帮扶对象准确率</t>
  </si>
  <si>
    <t>反映获帮扶对象认定的准确性情况。</t>
  </si>
  <si>
    <t xml:space="preserve">  新平县委组织部党建工作经费</t>
  </si>
  <si>
    <t>2025年在全面提升党组织政治功能和组织功能上持续用力，根据《2024年玉溪市基层党建工作实施方案》要求，具体完成以下目标：                                                                                                   一、深入落实新时代党的建设总要求和新时代党的组织路线，落实健全全面从严治党体系任务要求，聚焦省委“3815”战略发展目标，市委推进玉溪高质量跨越式发展部署安排和县委十三届七次全会确定的各项目标，开展基层党建工作调研、基层党建工作交叉检查、违规发展党员排查、党内统计等工作；召开党的建设工作领导小组会议2次，召开党建考核述职评议会议1次，召开全县组织工作会议1次，召开基层党建半年推进会议1次，召开党建引领基层治理协调机制会议1次。二、完成党员远程教育综合服务平台的日常管理维护，开展开展驻村工作队员、助镇兴村工作队员、金融助理轮训1期，开展“万名党组织书记大轮训”培训1期，开展“万名党员进党校”培训1期，着力提升党员理论水平和综合素质，有效促进党员发挥先锋模范作用。三、开展党建引领“红色物业”“红旗小区”创建工作，建立健全条块结合齐抓共管机制，构建“县—街道—社区—小区党支部”四级联动管理体系。每年评选不少于10个“红旗小区”；支持10个“社区合伙人”项目立项。四、开展党建服务中心服务党员群众工作，优化服务中心功能布局，开展党群同心活动不少于5期，开展全县党群服务中心干部能力提升培训、工作推进会议及全县党群服务中心星级评定、党群“好项目”评审、表彰。</t>
  </si>
  <si>
    <t>开展党建述职考核</t>
  </si>
  <si>
    <t>反映开展党建述职考核情况</t>
  </si>
  <si>
    <t>开展党建工作检查</t>
  </si>
  <si>
    <t>反映开展党建工作检查情况</t>
  </si>
  <si>
    <t>开展违规发展党员排查</t>
  </si>
  <si>
    <t>反映开展违规发展党员排查情况</t>
  </si>
  <si>
    <t>开展党内统计</t>
  </si>
  <si>
    <t>反映开展党内统计情况</t>
  </si>
  <si>
    <t>评选“红旗小区”</t>
  </si>
  <si>
    <t>10</t>
  </si>
  <si>
    <t>反映评选“红旗小区”情况</t>
  </si>
  <si>
    <t>开展党群活动</t>
  </si>
  <si>
    <t>反映开展党群活动情况</t>
  </si>
  <si>
    <t>召开基层党建工作会议</t>
  </si>
  <si>
    <t>7</t>
  </si>
  <si>
    <t>反映召开基层党建工作会议情况</t>
  </si>
  <si>
    <t>开展培训</t>
  </si>
  <si>
    <t>反映2025年开展党建工作培训期数</t>
  </si>
  <si>
    <t>反映参会人员到会率</t>
  </si>
  <si>
    <t>推动基层党建工作</t>
  </si>
  <si>
    <t>反映基层党建工作取得实效情况</t>
  </si>
  <si>
    <t>党员干部、群众满意度</t>
  </si>
  <si>
    <t>党员干部、群众满意度情况</t>
  </si>
  <si>
    <t>2024年到村工作选调生人数共34名，按照有利于选调生锻炼成长的原则，在选调生录用后，经过岗前培训和必要的熟悉工作，安排到村工作，工作期限为2年。2024年，完成如下目标：1.加强培养锻炼，全面提高选调生的素质和能力。结合选调生的思想实际，组织他们深入、系统地学习马列主义、毛泽东思想、邓小平理论，特别是要学好“三个代表”重要思想，用科学的理论武装头脑。2.加强业务能力培训。把选调生培训列入干部整体培训计划，进一步加大培训力度。3.强化基层实践锻炼。从选调生的工作实际出发，采取有效措施，有针对性地进行基层实践培养锻炼。</t>
  </si>
  <si>
    <t>34</t>
  </si>
  <si>
    <t>21</t>
  </si>
  <si>
    <t>吸引储备优秀人才、改善干部队伍的作用</t>
  </si>
  <si>
    <t>反映吸引储备优秀人才、改善干部队伍的作用发挥情况</t>
  </si>
  <si>
    <t xml:space="preserve">  西部志愿者生活补助经费</t>
  </si>
  <si>
    <t>2024年县委组织部招用1名西部计划志愿者，将在服务基层工作的岗位上，开展为期1-3年的志愿服务工作。根据云青联[2021]17号、新青字[2023]19号，以及本部门2024年工作计划，聚焦提升西部计划志愿者培养管理实效，积极探索管理机制，凝聚多方合力，多举措建设好西部计划志愿者队伍。一是健全保障机制，提供优质条件。将西部计划志愿者工作经费纳入县委组织部工作预算，提供基本的办公、安全保障，落实好生活待遇保障，及时足额发放西部计划志愿者的实际到手补助每月不低于2800元，以达到更好保障西部计划志愿者的生活，给足经济上的“安全感”，让他们心无旁骛干事业的目标。二是完善管理制度，打造过硬队伍。对照大学生志愿服务西部计划实施方案，从政策理论学习情况、工作开展情况等方面进行明确规定以达到帮助西部计划志愿者自主管理与共同发展，不断提高基层服务能力的目标。三是建立帮带机制，提升工作本领。四是创新工作内容，提升实践能力。五是认真落实上级有关政策，鼓励志愿者参加学历深造教育、事业单位招考和报考国家公务员，积极为服务期满的西部计划志愿者在服务单位就业创业创造条件。</t>
  </si>
  <si>
    <t>招募志愿者人数</t>
  </si>
  <si>
    <t>反映预算部门（单位）招募志愿者的人数，本期招募志愿者人数达1人为达到目标</t>
  </si>
  <si>
    <t>补助对象准确率</t>
  </si>
  <si>
    <t>反映生活补助发放的准确率，补贴发放需对应到每一位志愿者，每人每月2800元</t>
  </si>
  <si>
    <t>反映生活补助发放的及时率，每月2800元需在月底前发放到位为达到目标</t>
  </si>
  <si>
    <t>反映招募志愿者政策的覆盖面，对招募西部志愿者项目进行宣传，落实志愿者党团关系转接、报考、就业、考评就业的规定政策。</t>
  </si>
  <si>
    <t>反映志愿者工作、生活满意程度，落实好生活待遇保障，每季度召开座谈会了解志愿者需求和思想状况，认真落实上级有关政策，为志愿者就业创业提供良好条件。</t>
  </si>
  <si>
    <t xml:space="preserve">  新平县委组织部干部教育经费</t>
  </si>
  <si>
    <t>2024年干部教育工作要在理论武装凝心铸魂上持续用力，持续严格落实“第一议题”学习制度，开展“基层党组织书记讲坛”“领导干部上讲堂”，深入推进专题大学习、党课大讲授、党员大培训，通过“三会一课”、主题党日等载体，持续推动广大党员干部反复学、深入学、跟进学。具体完成以下目标：一、举办领导干部学习贯彻党的二十大精神专题研讨班2期，市上、县上各1期，坚持以深入学习贯彻党的二十大精神为首要任务，以全面增强执政本领为重点，突出政治训练，注重现代化知识和专业化能力提升，认真开展培训；二、举办青年干部培训班1期，为期三个月，分集中学习、下沉基层和项目锻炼三个阶段全封闭管理的脱产培训形式。通过对全县各级领导干部进行培训，强化领导干部理论政策水平，增强执政本领，提升干部队伍综合能力素质，为推动脱贫攻坚、实现全县乡村振兴和高质量跨越式发展筑牢坚实思想基础，提供坚强能力保证。</t>
  </si>
  <si>
    <t>举办领导干部学习贯彻党的二十大精神专题研讨班</t>
  </si>
  <si>
    <t>反映举办领导干部学习贯彻党的二十大精神专题研讨班情况</t>
  </si>
  <si>
    <t>举办青年干部培训班</t>
  </si>
  <si>
    <t>反映举办青年干部培训班情况</t>
  </si>
  <si>
    <t>培训人员合格率</t>
  </si>
  <si>
    <t>反映培训人员合格率情况</t>
  </si>
  <si>
    <t>培训出勤率</t>
  </si>
  <si>
    <t>反映培训中参训人员的出勤情况</t>
  </si>
  <si>
    <t>干部队伍综合能力素质</t>
  </si>
  <si>
    <t>反映干部队伍综合能力素质提升情况</t>
  </si>
  <si>
    <t>参训人员满意度</t>
  </si>
  <si>
    <t>反映参训人员对培训内容、讲师授课、课程设置和培训效果等的满意度情况</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</si>
  <si>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</si>
  <si>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</si>
  <si>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</si>
  <si>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</si>
  <si>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</si>
  <si>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</si>
  <si>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</si>
  <si>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</si>
  <si>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</si>
  <si>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</si>
  <si>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</si>
  <si>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</si>
  <si>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</si>
  <si>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</si>
  <si>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</si>
  <si>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</si>
  <si>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一般公用经费</t>
  </si>
  <si>
    <t>彩色激光多功能一体机</t>
  </si>
  <si>
    <t>台</t>
  </si>
  <si>
    <t xml:space="preserve">    新平县委组织部老干部工作经费</t>
  </si>
  <si>
    <t>印刷服务</t>
  </si>
  <si>
    <t>项</t>
  </si>
  <si>
    <t xml:space="preserve">    新平县委组织部人才发展专项经费</t>
  </si>
  <si>
    <t>茶几</t>
  </si>
  <si>
    <t>沙发</t>
  </si>
  <si>
    <t>组</t>
  </si>
  <si>
    <t>更衣柜</t>
  </si>
  <si>
    <t xml:space="preserve">    新平县委组织部干部考察考核工作经费</t>
  </si>
  <si>
    <t xml:space="preserve">    新平县村级组织换届工作经费</t>
  </si>
  <si>
    <t>复印纸</t>
  </si>
  <si>
    <t>件</t>
  </si>
  <si>
    <t xml:space="preserve">    新平县委组织部党建工作经费</t>
  </si>
  <si>
    <t xml:space="preserve">    公车购置及运维费</t>
  </si>
  <si>
    <t>车辆维修维护</t>
  </si>
  <si>
    <t>车辆燃油</t>
  </si>
  <si>
    <t>车辆保险</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</si>
  <si>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</si>
  <si>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</si>
  <si>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</si>
  <si>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</si>
  <si>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</si>
  <si>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</si>
  <si>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</si>
  <si>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</si>
  <si>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</si>
  <si>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</si>
  <si>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</si>
  <si>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</si>
  <si>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</si>
  <si>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</si>
  <si>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</si>
  <si>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</si>
  <si>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</si>
  <si>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</si>
  <si>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</si>
  <si>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</si>
  <si>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</si>
  <si>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 xml:space="preserve">      党员干部现代远程教育工作经费（基层党员教育实训基地建设工作经费）</t>
  </si>
  <si>
    <t xml:space="preserve">      党员干部现代远程教育工作经费（现代远程教育和基层服务型党组织综合平台设备维护费）</t>
  </si>
  <si>
    <t xml:space="preserve">    基层党建“四级联创”示范创建奖补资金</t>
  </si>
  <si>
    <t>合    计</t>
  </si>
  <si>
    <t>预算09-2表</t>
  </si>
  <si>
    <t>2025年对下转移支付绩效目标表</t>
  </si>
  <si>
    <t>2025年筹备全县124个村（社区）村（社区）“两委”换届选举，按照先组织村（社区）党组织换届选举，再组织村（居）民委员会换届选举的顺序进行，换届选举从2025年筹备前期工作，2026年年初正式开始，3月底前全部结束。把“坚持党的领导、充分发扬民主、严格依法办事”有机结合起来，统筹谋划，精心组织，有序推进，努力选出素质优良、结构合理、群众公认的新一届村（社区）“两委”班子，为我县干在实处、走在全省前列，在全省率先全面建成小康社会提供坚强保障。</t>
  </si>
  <si>
    <t>2025年在全面提升党组织政治功能和组织功能上持续用力，完成党员远程教育综合服务平台的日常管理维护和基层党员教育实训基地建设，</t>
  </si>
  <si>
    <t>基层党员教育实训基地建设</t>
  </si>
  <si>
    <t>反映基层党员教育实训基地建设情况</t>
  </si>
  <si>
    <t>现代远程教育和基层服务型党组织综合平台维护站点</t>
  </si>
  <si>
    <t>反映现代远程教育和基层服务型党组织综合平台维护站点情况</t>
  </si>
  <si>
    <t>社会效益指标</t>
  </si>
  <si>
    <t>服务对象满意度指标</t>
  </si>
  <si>
    <t>预算10表</t>
  </si>
  <si>
    <t>2025年新增资产配置表</t>
  </si>
  <si>
    <t>资产类别</t>
  </si>
  <si>
    <t>资产分类代码.名称</t>
  </si>
  <si>
    <t>资产名称</t>
  </si>
  <si>
    <t>计量单位</t>
  </si>
  <si>
    <t>财政部门批复数（元）</t>
  </si>
  <si>
    <t>单价</t>
  </si>
  <si>
    <t>金额</t>
  </si>
  <si>
    <t xml:space="preserve">  中共新平彝族傣族自治县委员会组织部</t>
  </si>
  <si>
    <t>设备</t>
  </si>
  <si>
    <t>家具和用具</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</si>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</sst>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0"/>
      <name val="宋体"/>
      <charset val="134"/>
    </font>
    <font>
      <sz val="9"/>
      <name val="SimSun"/>
      <charset val="134"/>
    </font>
    <font>
      <sz val="9"/>
      <color theme="1"/>
      <name val="宋体"/>
      <charset val="134"/>
    </font>
    <font>
      <b/>
      <sz val="23"/>
      <color rgb="FF000000"/>
      <name val="宋体"/>
      <charset val="134"/>
    </font>
    <font>
      <sz val="9"/>
      <color theme="1"/>
      <name val="宋体"/>
      <charset val="134"/>
      <scheme val="minor"/>
    </font>
    <font>
      <sz val="11"/>
      <name val="宋体"/>
      <charset val="134"/>
      <scheme val="minor"/>
    </font>
    <font>
      <sz val="9"/>
      <name val="宋体"/>
      <charset val="134"/>
    </font>
    <font>
      <b/>
      <sz val="19.5"/>
      <name val="宋体"/>
      <charset val="134"/>
    </font>
    <font>
      <sz val="10.5"/>
      <name val="宋体"/>
      <charset val="134"/>
    </font>
    <font>
      <sz val="10"/>
      <color indexed="8"/>
      <name val="宋体"/>
      <charset val="134"/>
    </font>
    <font>
      <b/>
      <sz val="22"/>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9"/>
      <color rgb="FFFF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auto="1"/>
      </left>
      <right style="thin">
        <color auto="1"/>
      </right>
      <top/>
      <bottom/>
      <diagonal/>
    </border>
    <border>
      <left/>
      <right style="thin">
        <color rgb="FF000000"/>
      </right>
      <top/>
      <bottom/>
      <diagonal/>
    </border>
    <border>
      <left style="thin">
        <color auto="1"/>
      </left>
      <right style="thin">
        <color auto="1"/>
      </right>
      <top/>
      <bottom style="thin">
        <color auto="1"/>
      </bottom>
      <diagonal/>
    </border>
    <border>
      <left/>
      <right style="thin">
        <color rgb="FF000000"/>
      </right>
      <top/>
      <bottom style="thin">
        <color auto="1"/>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style="thin">
        <color indexed="0"/>
      </left>
      <right style="thin">
        <color indexed="0"/>
      </right>
      <top/>
      <bottom style="thin">
        <color indexed="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2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6"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3" borderId="28" applyNumberFormat="0" applyAlignment="0" applyProtection="0">
      <alignment vertical="center"/>
    </xf>
    <xf numFmtId="0" fontId="36" fillId="4" borderId="29" applyNumberFormat="0" applyAlignment="0" applyProtection="0">
      <alignment vertical="center"/>
    </xf>
    <xf numFmtId="0" fontId="37" fillId="4" borderId="28" applyNumberFormat="0" applyAlignment="0" applyProtection="0">
      <alignment vertical="center"/>
    </xf>
    <xf numFmtId="0" fontId="38" fillId="5" borderId="30" applyNumberFormat="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79" fontId="11" fillId="0" borderId="7">
      <alignment horizontal="right" vertical="center"/>
    </xf>
    <xf numFmtId="10" fontId="11" fillId="0" borderId="7">
      <alignment horizontal="right" vertical="center"/>
    </xf>
    <xf numFmtId="49" fontId="11" fillId="0" borderId="7">
      <alignment horizontal="left" vertical="center" wrapText="1"/>
    </xf>
    <xf numFmtId="180" fontId="11" fillId="0" borderId="7">
      <alignment horizontal="right" vertical="center"/>
    </xf>
    <xf numFmtId="0" fontId="11" fillId="0" borderId="0">
      <alignment vertical="top"/>
      <protection locked="0"/>
    </xf>
    <xf numFmtId="0" fontId="5" fillId="0" borderId="0"/>
    <xf numFmtId="0" fontId="46" fillId="0" borderId="0">
      <alignment vertical="center"/>
    </xf>
    <xf numFmtId="0" fontId="46" fillId="0" borderId="0"/>
  </cellStyleXfs>
  <cellXfs count="245">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57" applyFont="1" applyFill="1" applyBorder="1" applyAlignment="1" applyProtection="1">
      <alignment horizontal="left" vertical="center" wrapText="1"/>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0" fontId="3" fillId="0" borderId="7" xfId="0" applyFont="1" applyBorder="1" applyAlignment="1" applyProtection="1">
      <alignment horizontal="center" vertical="center" wrapText="1"/>
      <protection locked="0"/>
    </xf>
    <xf numFmtId="179" fontId="6" fillId="0" borderId="7" xfId="0" applyNumberFormat="1" applyFont="1" applyFill="1" applyBorder="1" applyAlignment="1">
      <alignment horizontal="right" vertical="center"/>
    </xf>
    <xf numFmtId="179" fontId="7" fillId="0" borderId="8" xfId="52" applyFont="1" applyBorder="1">
      <alignment horizontal="right" vertical="center"/>
    </xf>
    <xf numFmtId="0" fontId="5" fillId="0" borderId="1" xfId="57" applyFont="1" applyFill="1" applyBorder="1" applyAlignment="1" applyProtection="1">
      <alignment horizontal="left" vertical="center" wrapText="1"/>
    </xf>
    <xf numFmtId="0" fontId="6" fillId="0" borderId="1" xfId="0" applyFont="1" applyFill="1" applyBorder="1" applyAlignment="1">
      <alignment horizontal="left" vertical="center"/>
    </xf>
    <xf numFmtId="0" fontId="6" fillId="0" borderId="9" xfId="0" applyFont="1" applyFill="1" applyBorder="1" applyAlignment="1">
      <alignment horizontal="left" vertical="center" wrapText="1"/>
    </xf>
    <xf numFmtId="0" fontId="3" fillId="0" borderId="1" xfId="0" applyFont="1" applyBorder="1" applyAlignment="1" applyProtection="1">
      <alignment horizontal="center" vertical="center" wrapText="1"/>
      <protection locked="0"/>
    </xf>
    <xf numFmtId="179" fontId="7" fillId="0" borderId="10" xfId="52" applyFont="1" applyBorder="1">
      <alignment horizontal="right" vertical="center"/>
    </xf>
    <xf numFmtId="179" fontId="7" fillId="0" borderId="7" xfId="52" applyFont="1">
      <alignment horizontal="right" vertical="center"/>
    </xf>
    <xf numFmtId="179" fontId="7" fillId="0" borderId="11" xfId="52" applyFont="1" applyBorder="1">
      <alignment horizontal="right" vertical="center"/>
    </xf>
    <xf numFmtId="0" fontId="6" fillId="0" borderId="1" xfId="0" applyFont="1" applyFill="1" applyBorder="1" applyAlignment="1">
      <alignment horizontal="left" vertical="center" wrapText="1"/>
    </xf>
    <xf numFmtId="179" fontId="7" fillId="0" borderId="9" xfId="52" applyFont="1" applyBorder="1">
      <alignment horizontal="right" vertical="center"/>
    </xf>
    <xf numFmtId="0" fontId="6" fillId="0" borderId="8" xfId="0" applyFont="1" applyFill="1" applyBorder="1" applyAlignment="1">
      <alignment horizontal="left" vertical="center" wrapText="1"/>
    </xf>
    <xf numFmtId="0" fontId="5" fillId="0" borderId="8" xfId="57" applyFont="1" applyFill="1" applyBorder="1" applyAlignment="1" applyProtection="1">
      <alignment horizontal="left" vertical="center" wrapText="1"/>
    </xf>
    <xf numFmtId="0" fontId="6" fillId="0" borderId="8" xfId="0" applyFont="1" applyFill="1" applyBorder="1" applyAlignment="1">
      <alignment horizontal="left" vertical="center"/>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9" fontId="7" fillId="0" borderId="6" xfId="52" applyFont="1" applyBorder="1">
      <alignment horizontal="right" vertical="center"/>
    </xf>
    <xf numFmtId="0" fontId="8"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9" fillId="0" borderId="0" xfId="0" applyFont="1"/>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0" fontId="14" fillId="0" borderId="8" xfId="59" applyFont="1" applyFill="1" applyBorder="1" applyAlignment="1">
      <alignment vertical="center" wrapText="1"/>
    </xf>
    <xf numFmtId="49" fontId="11" fillId="0" borderId="7" xfId="55" applyFont="1" applyAlignment="1">
      <alignment horizontal="center" vertical="center" wrapText="1"/>
    </xf>
    <xf numFmtId="49" fontId="11" fillId="0" borderId="7" xfId="0" applyNumberFormat="1" applyFont="1" applyFill="1" applyBorder="1" applyAlignment="1">
      <alignment horizontal="center" vertical="center" wrapText="1"/>
    </xf>
    <xf numFmtId="178" fontId="11" fillId="0" borderId="7" xfId="51" applyFont="1" applyAlignment="1">
      <alignment horizontal="center" vertical="center"/>
    </xf>
    <xf numFmtId="179" fontId="11" fillId="0" borderId="7" xfId="52" applyFont="1">
      <alignment horizontal="right" vertical="center"/>
    </xf>
    <xf numFmtId="49" fontId="11" fillId="0" borderId="7" xfId="55" applyFont="1">
      <alignment horizontal="left" vertical="center" wrapText="1"/>
    </xf>
    <xf numFmtId="179" fontId="11" fillId="0" borderId="7" xfId="52" applyAlignment="1">
      <alignment horizontal="right" vertical="center" wrapText="1"/>
    </xf>
    <xf numFmtId="0" fontId="15" fillId="0" borderId="0" xfId="0" applyFont="1" applyAlignment="1">
      <alignment horizontal="center" vertical="center"/>
    </xf>
    <xf numFmtId="0" fontId="8"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6" xfId="0" applyFont="1" applyBorder="1" applyAlignment="1">
      <alignment horizontal="justify" vertical="center" wrapText="1"/>
    </xf>
    <xf numFmtId="49" fontId="11" fillId="0" borderId="7" xfId="55" applyNumberFormat="1" applyFont="1" applyBorder="1" applyAlignment="1">
      <alignment horizontal="center" vertical="center" wrapText="1"/>
    </xf>
    <xf numFmtId="179" fontId="11" fillId="0" borderId="7" xfId="0" applyNumberFormat="1" applyFont="1" applyFill="1" applyBorder="1" applyAlignment="1">
      <alignment horizontal="center" vertical="center" wrapText="1"/>
    </xf>
    <xf numFmtId="179" fontId="11" fillId="0" borderId="7" xfId="55" applyNumberFormat="1" applyFont="1" applyBorder="1">
      <alignment horizontal="left" vertical="center" wrapText="1"/>
    </xf>
    <xf numFmtId="179" fontId="11" fillId="0" borderId="7" xfId="55"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 xfId="57" applyFont="1" applyFill="1" applyBorder="1" applyAlignment="1" applyProtection="1">
      <alignment horizontal="center" vertical="center"/>
    </xf>
    <xf numFmtId="0" fontId="3" fillId="0" borderId="7" xfId="57" applyFont="1" applyFill="1" applyBorder="1" applyAlignment="1" applyProtection="1">
      <alignment horizontal="left" vertical="center"/>
    </xf>
    <xf numFmtId="0" fontId="3" fillId="0" borderId="7" xfId="57" applyFont="1" applyFill="1" applyBorder="1" applyAlignment="1" applyProtection="1">
      <alignment horizontal="center" vertical="center"/>
      <protection locked="0"/>
    </xf>
    <xf numFmtId="0" fontId="3" fillId="0" borderId="7" xfId="57" applyFont="1" applyFill="1" applyBorder="1" applyAlignment="1" applyProtection="1">
      <alignment horizontal="center" vertical="center"/>
    </xf>
    <xf numFmtId="0" fontId="3" fillId="0" borderId="5" xfId="57" applyFont="1" applyFill="1" applyBorder="1" applyAlignment="1" applyProtection="1">
      <alignment horizontal="center" vertical="center"/>
    </xf>
    <xf numFmtId="0" fontId="3" fillId="0" borderId="7" xfId="57" applyFont="1" applyFill="1" applyBorder="1" applyAlignment="1" applyProtection="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justify" vertical="center" wrapText="1"/>
    </xf>
    <xf numFmtId="0" fontId="3" fillId="0" borderId="0" xfId="0" applyFont="1" applyAlignment="1" applyProtection="1">
      <alignment horizontal="right" vertical="center"/>
      <protection locked="0"/>
    </xf>
    <xf numFmtId="0" fontId="3" fillId="0" borderId="7" xfId="57" applyFont="1" applyFill="1" applyBorder="1" applyAlignment="1" applyProtection="1">
      <alignment horizontal="left" vertical="center" wrapText="1"/>
      <protection locked="0"/>
    </xf>
    <xf numFmtId="0" fontId="1" fillId="0" borderId="0" xfId="0" applyFont="1" applyAlignment="1">
      <alignment horizontal="right" vertical="center"/>
    </xf>
    <xf numFmtId="0" fontId="15"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2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49" fontId="11" fillId="0" borderId="7" xfId="0" applyNumberFormat="1"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0" xfId="0" applyFont="1" applyAlignment="1" applyProtection="1">
      <alignment horizontal="right"/>
      <protection locked="0"/>
    </xf>
    <xf numFmtId="0" fontId="4" fillId="0" borderId="2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1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0" fillId="0" borderId="0" xfId="0" applyFill="1" applyAlignment="1">
      <alignment vertical="top"/>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0" fillId="0" borderId="0" xfId="0" applyFill="1" applyAlignment="1">
      <alignment horizontal="center" vertical="top"/>
    </xf>
    <xf numFmtId="179" fontId="11" fillId="0" borderId="7" xfId="0" applyNumberFormat="1" applyFont="1" applyFill="1" applyBorder="1" applyAlignment="1">
      <alignment horizontal="right" vertical="center" wrapText="1"/>
    </xf>
    <xf numFmtId="49" fontId="11" fillId="0" borderId="7" xfId="0" applyNumberFormat="1" applyFont="1" applyFill="1" applyBorder="1" applyAlignment="1">
      <alignment vertical="center" wrapText="1"/>
    </xf>
    <xf numFmtId="0" fontId="14" fillId="0" borderId="8" xfId="59" applyFont="1" applyFill="1" applyBorder="1" applyAlignment="1">
      <alignment horizontal="center" vertical="center" wrapText="1"/>
    </xf>
    <xf numFmtId="49" fontId="11" fillId="0" borderId="7" xfId="55" applyAlignment="1">
      <alignment vertical="center" wrapText="1"/>
    </xf>
    <xf numFmtId="49" fontId="11" fillId="0" borderId="7" xfId="55">
      <alignment horizontal="left" vertical="center" wrapText="1"/>
    </xf>
    <xf numFmtId="49" fontId="11" fillId="0" borderId="7" xfId="55" applyAlignment="1">
      <alignment horizontal="center" vertical="center" wrapText="1"/>
    </xf>
    <xf numFmtId="179" fontId="11" fillId="0" borderId="7" xfId="52"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6" fillId="0" borderId="0" xfId="0" applyFont="1" applyFill="1" applyAlignment="1">
      <alignment vertical="top"/>
    </xf>
    <xf numFmtId="49" fontId="11" fillId="0" borderId="7" xfId="55" applyNumberFormat="1" applyFont="1" applyBorder="1">
      <alignment horizontal="left" vertical="center" wrapText="1"/>
    </xf>
    <xf numFmtId="179" fontId="11" fillId="0" borderId="7" xfId="55" applyNumberFormat="1" applyFont="1" applyBorder="1" applyAlignment="1">
      <alignment horizontal="right" vertical="center" wrapText="1"/>
    </xf>
    <xf numFmtId="49" fontId="11" fillId="0" borderId="7" xfId="55" applyNumberFormat="1" applyFont="1" applyBorder="1" applyAlignment="1">
      <alignment horizontal="left" vertical="center" wrapText="1"/>
    </xf>
    <xf numFmtId="49" fontId="11" fillId="0" borderId="7" xfId="55" applyNumberFormat="1" applyFont="1" applyBorder="1" applyAlignment="1">
      <alignment horizontal="justify" vertical="center" wrapText="1"/>
    </xf>
    <xf numFmtId="179" fontId="11" fillId="0" borderId="7" xfId="0" applyNumberFormat="1" applyFont="1" applyFill="1" applyBorder="1" applyAlignment="1">
      <alignment horizontal="left" vertical="center" wrapText="1"/>
    </xf>
    <xf numFmtId="49" fontId="11" fillId="0" borderId="7" xfId="55" applyNumberFormat="1" applyFont="1" applyBorder="1" applyAlignment="1">
      <alignment vertical="center" wrapText="1"/>
    </xf>
    <xf numFmtId="179" fontId="11" fillId="0" borderId="7" xfId="55" applyNumberFormat="1" applyFont="1" applyBorder="1" applyAlignment="1">
      <alignment horizontal="left" vertical="center" wrapText="1"/>
    </xf>
    <xf numFmtId="0" fontId="7" fillId="0" borderId="0" xfId="0" applyFont="1" applyAlignment="1">
      <alignment horizontal="left" vertical="center"/>
    </xf>
    <xf numFmtId="0" fontId="1" fillId="0" borderId="23" xfId="57" applyFont="1" applyFill="1" applyBorder="1" applyAlignment="1" applyProtection="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0" fontId="1" fillId="0" borderId="0" xfId="0" applyFont="1" applyAlignment="1">
      <alignment vertical="top"/>
    </xf>
    <xf numFmtId="49" fontId="5" fillId="0" borderId="8" xfId="57" applyNumberFormat="1" applyFont="1" applyFill="1" applyBorder="1" applyAlignment="1" applyProtection="1">
      <alignment vertical="center" wrapText="1"/>
    </xf>
    <xf numFmtId="0" fontId="6" fillId="0" borderId="7" xfId="0" applyFont="1" applyFill="1" applyBorder="1" applyAlignment="1">
      <alignment horizontal="center" vertical="center"/>
    </xf>
    <xf numFmtId="0" fontId="18" fillId="0" borderId="7" xfId="0" applyFont="1" applyBorder="1" applyAlignment="1">
      <alignment horizontal="center"/>
    </xf>
    <xf numFmtId="179" fontId="11" fillId="0" borderId="7" xfId="52" applyNumberFormat="1" applyFont="1" applyBorder="1">
      <alignment horizontal="right" vertical="center"/>
    </xf>
    <xf numFmtId="0" fontId="6" fillId="0" borderId="7" xfId="0" applyFont="1" applyFill="1" applyBorder="1" applyAlignment="1">
      <alignment horizontal="left" vertical="center" indent="1"/>
    </xf>
    <xf numFmtId="49" fontId="14" fillId="0" borderId="8" xfId="60" applyNumberFormat="1" applyFont="1" applyFill="1" applyBorder="1" applyAlignment="1">
      <alignment horizontal="left" vertical="center" wrapText="1"/>
    </xf>
    <xf numFmtId="0" fontId="5" fillId="0" borderId="7" xfId="57" applyFont="1" applyFill="1" applyBorder="1" applyAlignment="1" applyProtection="1">
      <alignment horizontal="left" vertical="center" wrapText="1"/>
      <protection locked="0"/>
    </xf>
    <xf numFmtId="0" fontId="0" fillId="0" borderId="22" xfId="0" applyBorder="1"/>
    <xf numFmtId="0" fontId="0" fillId="0" borderId="24" xfId="0" applyBorder="1"/>
    <xf numFmtId="179" fontId="11" fillId="0" borderId="24" xfId="52" applyNumberFormat="1" applyFont="1" applyBorder="1">
      <alignment horizontal="right" vertical="center"/>
    </xf>
    <xf numFmtId="0" fontId="17" fillId="0" borderId="7" xfId="0" applyFont="1" applyBorder="1" applyAlignment="1">
      <alignment horizontal="center" vertical="center" wrapText="1"/>
    </xf>
    <xf numFmtId="0" fontId="1" fillId="0" borderId="0" xfId="0" applyFont="1" applyAlignment="1">
      <alignment horizontal="center" wrapText="1"/>
    </xf>
    <xf numFmtId="0" fontId="19"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6"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2"/>
    </xf>
    <xf numFmtId="179" fontId="11" fillId="0" borderId="7" xfId="52">
      <alignment horizontal="right" vertical="center"/>
    </xf>
    <xf numFmtId="0" fontId="11" fillId="0" borderId="7" xfId="0" applyFont="1" applyFill="1" applyBorder="1" applyAlignment="1">
      <alignment horizontal="center" vertical="center" wrapText="1"/>
    </xf>
    <xf numFmtId="179" fontId="11" fillId="0" borderId="7" xfId="0" applyNumberFormat="1" applyFont="1" applyFill="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3" fillId="0" borderId="7" xfId="0" applyFont="1" applyBorder="1" applyAlignment="1">
      <alignment vertical="center"/>
    </xf>
    <xf numFmtId="0" fontId="11" fillId="0" borderId="7" xfId="0" applyFont="1" applyFill="1" applyBorder="1" applyAlignment="1">
      <alignment horizontal="left" vertical="center"/>
    </xf>
    <xf numFmtId="0" fontId="7" fillId="0" borderId="7" xfId="0" applyFont="1" applyBorder="1" applyAlignment="1">
      <alignment vertical="center"/>
    </xf>
    <xf numFmtId="0" fontId="11" fillId="0" borderId="7" xfId="0" applyFont="1" applyBorder="1" applyAlignment="1">
      <alignment vertical="center"/>
    </xf>
    <xf numFmtId="4" fontId="23" fillId="0" borderId="7" xfId="0" applyNumberFormat="1" applyFont="1" applyBorder="1" applyAlignment="1">
      <alignment horizontal="right" vertical="center"/>
    </xf>
    <xf numFmtId="0" fontId="23" fillId="0" borderId="7" xfId="0" applyFont="1" applyBorder="1" applyAlignment="1">
      <alignment horizontal="center" vertical="center"/>
    </xf>
    <xf numFmtId="0" fontId="7" fillId="0" borderId="7" xfId="0" applyFont="1" applyBorder="1" applyAlignment="1">
      <alignment horizontal="left" vertical="center"/>
    </xf>
    <xf numFmtId="0" fontId="23"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4" fillId="0" borderId="7" xfId="0" applyNumberFormat="1" applyFont="1" applyFill="1" applyBorder="1" applyAlignment="1">
      <alignment horizontal="right" vertical="center"/>
    </xf>
    <xf numFmtId="0" fontId="1" fillId="0" borderId="1" xfId="0" applyFont="1" applyBorder="1" applyAlignment="1">
      <alignment horizontal="center" vertical="center" wrapText="1"/>
    </xf>
    <xf numFmtId="179" fontId="11" fillId="0" borderId="2" xfId="52" applyFont="1" applyBorder="1">
      <alignment horizontal="right" vertical="center"/>
    </xf>
    <xf numFmtId="0" fontId="0" fillId="0" borderId="11" xfId="0" applyFill="1" applyBorder="1" applyAlignment="1">
      <alignment vertical="top"/>
    </xf>
    <xf numFmtId="179" fontId="11" fillId="0" borderId="11" xfId="52" applyBorder="1">
      <alignment horizontal="right" vertical="center"/>
    </xf>
    <xf numFmtId="179" fontId="25" fillId="0" borderId="2" xfId="52" applyFont="1" applyBorder="1">
      <alignment horizontal="right" vertical="center"/>
    </xf>
    <xf numFmtId="0" fontId="0" fillId="0" borderId="8" xfId="0" applyFill="1" applyBorder="1" applyAlignment="1">
      <alignment vertical="top"/>
    </xf>
    <xf numFmtId="179" fontId="11" fillId="0" borderId="8" xfId="52" applyBorder="1">
      <alignment horizontal="right" vertical="center"/>
    </xf>
    <xf numFmtId="179" fontId="11" fillId="0" borderId="2" xfId="52" applyBorder="1">
      <alignment horizontal="right" vertical="center"/>
    </xf>
    <xf numFmtId="179" fontId="7"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8" fillId="0" borderId="0" xfId="0" applyFont="1" applyAlignment="1">
      <alignment horizontal="center" vertical="top"/>
    </xf>
    <xf numFmtId="49" fontId="7" fillId="0" borderId="7" xfId="55" applyFont="1">
      <alignment horizontal="left" vertical="center" wrapText="1"/>
    </xf>
    <xf numFmtId="0" fontId="3" fillId="0" borderId="6" xfId="0" applyFont="1" applyBorder="1" applyAlignment="1">
      <alignment horizontal="left" vertical="center"/>
    </xf>
    <xf numFmtId="0" fontId="23" fillId="0" borderId="6"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179" fontId="23" fillId="0" borderId="7" xfId="0" applyNumberFormat="1" applyFont="1" applyBorder="1" applyAlignment="1">
      <alignment horizontal="right" vertical="center"/>
    </xf>
    <xf numFmtId="0" fontId="7" fillId="0" borderId="6" xfId="0" applyFont="1" applyBorder="1" applyAlignment="1">
      <alignment horizontal="left" vertical="center"/>
    </xf>
    <xf numFmtId="0" fontId="23"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5" xfId="58"/>
    <cellStyle name="常规 3 3" xfId="59"/>
    <cellStyle name="常规 2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2" activePane="bottomLeft" state="frozen"/>
      <selection/>
      <selection pane="bottomLeft" activeCell="F11" sqref="F11"/>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44" t="s">
        <v>0</v>
      </c>
    </row>
    <row r="3" ht="36" customHeight="1" spans="1:4">
      <c r="A3" s="68" t="s">
        <v>1</v>
      </c>
      <c r="B3" s="236"/>
      <c r="C3" s="236"/>
      <c r="D3" s="236"/>
    </row>
    <row r="4" ht="20.95" customHeight="1" spans="1:4">
      <c r="A4" s="132" t="s">
        <v>2</v>
      </c>
      <c r="B4" s="193"/>
      <c r="C4" s="193"/>
      <c r="D4" s="143" t="s">
        <v>3</v>
      </c>
    </row>
    <row r="5" ht="24.7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203" t="s">
        <v>9</v>
      </c>
      <c r="B8" s="178">
        <v>12586980.85</v>
      </c>
      <c r="C8" s="196" t="str">
        <f>"一"&amp;"、"&amp;"一般公共服务支出"</f>
        <v>一、一般公共服务支出</v>
      </c>
      <c r="D8" s="166">
        <v>10118187.85</v>
      </c>
    </row>
    <row r="9" ht="25.4" customHeight="1" spans="1:4">
      <c r="A9" s="203" t="s">
        <v>10</v>
      </c>
      <c r="B9" s="178"/>
      <c r="C9" s="196" t="str">
        <f>"二"&amp;"、"&amp;"社会保障和就业支出"</f>
        <v>二、社会保障和就业支出</v>
      </c>
      <c r="D9" s="166">
        <v>971446</v>
      </c>
    </row>
    <row r="10" ht="25.4" customHeight="1" spans="1:4">
      <c r="A10" s="203" t="s">
        <v>11</v>
      </c>
      <c r="B10" s="178"/>
      <c r="C10" s="196" t="str">
        <f>"三"&amp;"、"&amp;"卫生健康支出"</f>
        <v>三、卫生健康支出</v>
      </c>
      <c r="D10" s="166">
        <v>606407</v>
      </c>
    </row>
    <row r="11" ht="25.4" customHeight="1" spans="1:4">
      <c r="A11" s="203" t="s">
        <v>12</v>
      </c>
      <c r="B11" s="130"/>
      <c r="C11" s="196" t="str">
        <f>"四"&amp;"、"&amp;"住房保障支出"</f>
        <v>四、住房保障支出</v>
      </c>
      <c r="D11" s="166">
        <v>914040</v>
      </c>
    </row>
    <row r="12" ht="25.4" customHeight="1" spans="1:4">
      <c r="A12" s="203" t="s">
        <v>13</v>
      </c>
      <c r="B12" s="178">
        <v>23100</v>
      </c>
      <c r="C12" s="237"/>
      <c r="D12" s="178"/>
    </row>
    <row r="13" ht="25.4" customHeight="1" spans="1:4">
      <c r="A13" s="203" t="s">
        <v>14</v>
      </c>
      <c r="B13" s="130"/>
      <c r="C13" s="237"/>
      <c r="D13" s="178"/>
    </row>
    <row r="14" ht="25.4" customHeight="1" spans="1:4">
      <c r="A14" s="203" t="s">
        <v>15</v>
      </c>
      <c r="B14" s="130"/>
      <c r="C14" s="237"/>
      <c r="D14" s="178"/>
    </row>
    <row r="15" ht="25.4" customHeight="1" spans="1:4">
      <c r="A15" s="203" t="s">
        <v>16</v>
      </c>
      <c r="B15" s="130"/>
      <c r="C15" s="237"/>
      <c r="D15" s="178"/>
    </row>
    <row r="16" ht="25.4" customHeight="1" spans="1:4">
      <c r="A16" s="238" t="s">
        <v>17</v>
      </c>
      <c r="B16" s="130"/>
      <c r="C16" s="237"/>
      <c r="D16" s="178"/>
    </row>
    <row r="17" ht="25.4" customHeight="1" spans="1:4">
      <c r="A17" s="238" t="s">
        <v>18</v>
      </c>
      <c r="B17" s="178">
        <v>23100</v>
      </c>
      <c r="C17" s="237"/>
      <c r="D17" s="178"/>
    </row>
    <row r="18" ht="25.4" customHeight="1" spans="1:4">
      <c r="A18" s="239" t="s">
        <v>19</v>
      </c>
      <c r="B18" s="199">
        <v>12610080.85</v>
      </c>
      <c r="C18" s="200" t="s">
        <v>20</v>
      </c>
      <c r="D18" s="199">
        <v>12610080.85</v>
      </c>
    </row>
    <row r="19" ht="25.4" customHeight="1" spans="1:4">
      <c r="A19" s="240" t="s">
        <v>21</v>
      </c>
      <c r="B19" s="199"/>
      <c r="C19" s="241" t="s">
        <v>22</v>
      </c>
      <c r="D19" s="242"/>
    </row>
    <row r="20" ht="25.4" customHeight="1" spans="1:4">
      <c r="A20" s="243" t="s">
        <v>23</v>
      </c>
      <c r="B20" s="178"/>
      <c r="C20" s="201" t="s">
        <v>23</v>
      </c>
      <c r="D20" s="130"/>
    </row>
    <row r="21" ht="25.4" customHeight="1" spans="1:4">
      <c r="A21" s="243" t="s">
        <v>24</v>
      </c>
      <c r="B21" s="178"/>
      <c r="C21" s="201" t="s">
        <v>25</v>
      </c>
      <c r="D21" s="130"/>
    </row>
    <row r="22" ht="25.4" customHeight="1" spans="1:4">
      <c r="A22" s="244" t="s">
        <v>26</v>
      </c>
      <c r="B22" s="199">
        <v>12610080.85</v>
      </c>
      <c r="C22" s="200" t="s">
        <v>27</v>
      </c>
      <c r="D22" s="199">
        <v>12610080.85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90" t="s">
        <v>592</v>
      </c>
    </row>
    <row r="3" ht="28.5" customHeight="1" spans="1:6">
      <c r="A3" s="44" t="s">
        <v>593</v>
      </c>
      <c r="B3" s="44"/>
      <c r="C3" s="44"/>
      <c r="D3" s="44"/>
      <c r="E3" s="44"/>
      <c r="F3" s="44"/>
    </row>
    <row r="4" ht="15.05" customHeight="1" spans="1:6">
      <c r="A4" s="145" t="str">
        <f>'部门财务收支预算总表01-1'!A4</f>
        <v>单位名称：中共新平彝族傣族自治县委员会组织部</v>
      </c>
      <c r="B4" s="146"/>
      <c r="C4" s="146"/>
      <c r="D4" s="93"/>
      <c r="E4" s="93"/>
      <c r="F4" s="147" t="s">
        <v>3</v>
      </c>
    </row>
    <row r="5" ht="18.85" customHeight="1" spans="1:6">
      <c r="A5" s="10" t="s">
        <v>139</v>
      </c>
      <c r="B5" s="10" t="s">
        <v>50</v>
      </c>
      <c r="C5" s="10" t="s">
        <v>51</v>
      </c>
      <c r="D5" s="16" t="s">
        <v>594</v>
      </c>
      <c r="E5" s="98"/>
      <c r="F5" s="98"/>
    </row>
    <row r="6" ht="29.95" customHeight="1" spans="1:6">
      <c r="A6" s="19"/>
      <c r="B6" s="19"/>
      <c r="C6" s="19"/>
      <c r="D6" s="16" t="s">
        <v>32</v>
      </c>
      <c r="E6" s="98" t="s">
        <v>59</v>
      </c>
      <c r="F6" s="98" t="s">
        <v>60</v>
      </c>
    </row>
    <row r="7" ht="16.55" customHeight="1" spans="1:6">
      <c r="A7" s="98">
        <v>1</v>
      </c>
      <c r="B7" s="98">
        <v>2</v>
      </c>
      <c r="C7" s="98">
        <v>3</v>
      </c>
      <c r="D7" s="98">
        <v>4</v>
      </c>
      <c r="E7" s="98">
        <v>5</v>
      </c>
      <c r="F7" s="98">
        <v>6</v>
      </c>
    </row>
    <row r="8" ht="20.3" customHeight="1" spans="1:6">
      <c r="A8" s="46"/>
      <c r="B8" s="46"/>
      <c r="C8" s="46"/>
      <c r="D8" s="32"/>
      <c r="E8" s="32"/>
      <c r="F8" s="32"/>
    </row>
    <row r="9" ht="17.2" customHeight="1" spans="1:6">
      <c r="A9" s="148" t="s">
        <v>105</v>
      </c>
      <c r="B9" s="149"/>
      <c r="C9" s="149"/>
      <c r="D9" s="32"/>
      <c r="E9" s="32"/>
      <c r="F9" s="32"/>
    </row>
    <row r="10" customHeight="1" spans="1:1">
      <c r="A10" t="s">
        <v>595</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9"/>
  <sheetViews>
    <sheetView showZeros="0" workbookViewId="0">
      <pane ySplit="1" topLeftCell="A2" activePane="bottomLeft" state="frozen"/>
      <selection/>
      <selection pane="bottomLeft" activeCell="F14" sqref="F14"/>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88"/>
      <c r="P2" s="88"/>
      <c r="Q2" s="143" t="s">
        <v>596</v>
      </c>
    </row>
    <row r="3" ht="27.85" customHeight="1" spans="1:17">
      <c r="A3" s="91" t="s">
        <v>597</v>
      </c>
      <c r="B3" s="44"/>
      <c r="C3" s="44"/>
      <c r="D3" s="44"/>
      <c r="E3" s="44"/>
      <c r="F3" s="44"/>
      <c r="G3" s="44"/>
      <c r="H3" s="44"/>
      <c r="I3" s="44"/>
      <c r="J3" s="44"/>
      <c r="K3" s="69"/>
      <c r="L3" s="44"/>
      <c r="M3" s="44"/>
      <c r="N3" s="44"/>
      <c r="O3" s="69"/>
      <c r="P3" s="69"/>
      <c r="Q3" s="44"/>
    </row>
    <row r="4" ht="18.85" customHeight="1" spans="1:17">
      <c r="A4" s="132" t="str">
        <f>'部门财务收支预算总表01-1'!A4</f>
        <v>单位名称：中共新平彝族傣族自治县委员会组织部</v>
      </c>
      <c r="B4" s="7"/>
      <c r="C4" s="7"/>
      <c r="D4" s="7"/>
      <c r="E4" s="7"/>
      <c r="F4" s="7"/>
      <c r="G4" s="7"/>
      <c r="H4" s="7"/>
      <c r="I4" s="7"/>
      <c r="J4" s="7"/>
      <c r="O4" s="101"/>
      <c r="P4" s="101"/>
      <c r="Q4" s="144" t="s">
        <v>130</v>
      </c>
    </row>
    <row r="5" ht="15.75" customHeight="1" spans="1:17">
      <c r="A5" s="10" t="s">
        <v>598</v>
      </c>
      <c r="B5" s="107" t="s">
        <v>599</v>
      </c>
      <c r="C5" s="107" t="s">
        <v>600</v>
      </c>
      <c r="D5" s="107" t="s">
        <v>601</v>
      </c>
      <c r="E5" s="107" t="s">
        <v>602</v>
      </c>
      <c r="F5" s="107" t="s">
        <v>603</v>
      </c>
      <c r="G5" s="108" t="s">
        <v>146</v>
      </c>
      <c r="H5" s="108"/>
      <c r="I5" s="108"/>
      <c r="J5" s="108"/>
      <c r="K5" s="109"/>
      <c r="L5" s="108"/>
      <c r="M5" s="108"/>
      <c r="N5" s="108"/>
      <c r="O5" s="124"/>
      <c r="P5" s="109"/>
      <c r="Q5" s="125"/>
    </row>
    <row r="6" ht="17.2" customHeight="1" spans="1:17">
      <c r="A6" s="15"/>
      <c r="B6" s="110"/>
      <c r="C6" s="110"/>
      <c r="D6" s="110"/>
      <c r="E6" s="110"/>
      <c r="F6" s="110"/>
      <c r="G6" s="110" t="s">
        <v>32</v>
      </c>
      <c r="H6" s="110" t="s">
        <v>35</v>
      </c>
      <c r="I6" s="110" t="s">
        <v>604</v>
      </c>
      <c r="J6" s="110" t="s">
        <v>605</v>
      </c>
      <c r="K6" s="111" t="s">
        <v>606</v>
      </c>
      <c r="L6" s="126" t="s">
        <v>607</v>
      </c>
      <c r="M6" s="126"/>
      <c r="N6" s="126"/>
      <c r="O6" s="127"/>
      <c r="P6" s="128"/>
      <c r="Q6" s="112"/>
    </row>
    <row r="7" ht="54" customHeight="1" spans="1:17">
      <c r="A7" s="18"/>
      <c r="B7" s="112"/>
      <c r="C7" s="112"/>
      <c r="D7" s="112"/>
      <c r="E7" s="112"/>
      <c r="F7" s="112"/>
      <c r="G7" s="112"/>
      <c r="H7" s="112" t="s">
        <v>34</v>
      </c>
      <c r="I7" s="112"/>
      <c r="J7" s="112"/>
      <c r="K7" s="113"/>
      <c r="L7" s="112" t="s">
        <v>34</v>
      </c>
      <c r="M7" s="112" t="s">
        <v>45</v>
      </c>
      <c r="N7" s="112" t="s">
        <v>153</v>
      </c>
      <c r="O7" s="129" t="s">
        <v>41</v>
      </c>
      <c r="P7" s="113" t="s">
        <v>42</v>
      </c>
      <c r="Q7" s="112" t="s">
        <v>43</v>
      </c>
    </row>
    <row r="8" ht="15.05" customHeight="1" spans="1:17">
      <c r="A8" s="19">
        <v>1</v>
      </c>
      <c r="B8" s="133">
        <v>2</v>
      </c>
      <c r="C8" s="133">
        <v>3</v>
      </c>
      <c r="D8" s="133">
        <v>4</v>
      </c>
      <c r="E8" s="133">
        <v>5</v>
      </c>
      <c r="F8" s="133">
        <v>6</v>
      </c>
      <c r="G8" s="134">
        <v>7</v>
      </c>
      <c r="H8" s="134">
        <v>8</v>
      </c>
      <c r="I8" s="134">
        <v>9</v>
      </c>
      <c r="J8" s="134">
        <v>10</v>
      </c>
      <c r="K8" s="134">
        <v>11</v>
      </c>
      <c r="L8" s="134">
        <v>12</v>
      </c>
      <c r="M8" s="134">
        <v>13</v>
      </c>
      <c r="N8" s="134">
        <v>14</v>
      </c>
      <c r="O8" s="134">
        <v>15</v>
      </c>
      <c r="P8" s="134">
        <v>16</v>
      </c>
      <c r="Q8" s="134">
        <v>17</v>
      </c>
    </row>
    <row r="9" s="131" customFormat="1" ht="20.25" customHeight="1" spans="1:17">
      <c r="A9" s="99" t="s">
        <v>47</v>
      </c>
      <c r="B9" s="99"/>
      <c r="C9" s="99"/>
      <c r="D9" s="135"/>
      <c r="E9" s="136"/>
      <c r="F9" s="136">
        <v>121970</v>
      </c>
      <c r="G9" s="136">
        <v>121970</v>
      </c>
      <c r="H9" s="67">
        <f>H10+H12+H14+H19+H21+H24+H26</f>
        <v>121970</v>
      </c>
      <c r="I9" s="67"/>
      <c r="J9" s="67"/>
      <c r="K9" s="67"/>
      <c r="L9" s="67"/>
      <c r="M9" s="136"/>
      <c r="N9" s="67"/>
      <c r="O9" s="67"/>
      <c r="P9" s="136"/>
      <c r="Q9" s="136">
        <v>105970</v>
      </c>
    </row>
    <row r="10" s="131" customFormat="1" ht="20.25" customHeight="1" spans="1:17">
      <c r="A10" s="99" t="s">
        <v>608</v>
      </c>
      <c r="B10" s="99"/>
      <c r="C10" s="63"/>
      <c r="D10" s="63"/>
      <c r="E10" s="136"/>
      <c r="F10" s="136">
        <v>21000</v>
      </c>
      <c r="G10" s="136">
        <v>21000</v>
      </c>
      <c r="H10" s="136">
        <v>21000</v>
      </c>
      <c r="I10" s="67"/>
      <c r="J10" s="67"/>
      <c r="K10" s="67"/>
      <c r="L10" s="67"/>
      <c r="M10" s="136"/>
      <c r="N10" s="67"/>
      <c r="O10" s="67"/>
      <c r="P10" s="136"/>
      <c r="Q10" s="136">
        <v>21000</v>
      </c>
    </row>
    <row r="11" s="131" customFormat="1" ht="20.25" customHeight="1" spans="1:17">
      <c r="A11" s="99"/>
      <c r="B11" s="137" t="s">
        <v>609</v>
      </c>
      <c r="C11" s="99" t="str">
        <f>"A02020400"&amp;"  "&amp;"多功能一体机"</f>
        <v>A02020400  多功能一体机</v>
      </c>
      <c r="D11" s="63" t="s">
        <v>610</v>
      </c>
      <c r="E11" s="138">
        <v>1</v>
      </c>
      <c r="F11" s="136">
        <v>21000</v>
      </c>
      <c r="G11" s="136">
        <v>21000</v>
      </c>
      <c r="H11" s="67">
        <v>21000</v>
      </c>
      <c r="I11" s="67"/>
      <c r="J11" s="67"/>
      <c r="K11" s="67"/>
      <c r="L11" s="67"/>
      <c r="M11" s="67"/>
      <c r="N11" s="67"/>
      <c r="O11" s="67"/>
      <c r="P11" s="136"/>
      <c r="Q11" s="67"/>
    </row>
    <row r="12" s="131" customFormat="1" ht="20.25" customHeight="1" spans="1:17">
      <c r="A12" s="99" t="s">
        <v>611</v>
      </c>
      <c r="B12" s="139"/>
      <c r="C12" s="140"/>
      <c r="D12" s="141"/>
      <c r="E12" s="138"/>
      <c r="F12" s="136">
        <v>11000</v>
      </c>
      <c r="G12" s="136">
        <v>11000</v>
      </c>
      <c r="H12" s="136">
        <v>11000</v>
      </c>
      <c r="I12" s="67"/>
      <c r="J12" s="67"/>
      <c r="K12" s="67"/>
      <c r="L12" s="67"/>
      <c r="M12" s="136"/>
      <c r="N12" s="67"/>
      <c r="O12" s="67"/>
      <c r="P12" s="136"/>
      <c r="Q12" s="136">
        <v>11000</v>
      </c>
    </row>
    <row r="13" s="131" customFormat="1" ht="30" customHeight="1" spans="1:17">
      <c r="A13" s="99"/>
      <c r="B13" s="137" t="s">
        <v>612</v>
      </c>
      <c r="C13" s="99" t="str">
        <f>"C2309019901"&amp;"  "&amp;"公文用纸、资料汇编、信封印刷服务"</f>
        <v>C2309019901  公文用纸、资料汇编、信封印刷服务</v>
      </c>
      <c r="D13" s="142" t="s">
        <v>613</v>
      </c>
      <c r="E13" s="138">
        <v>1</v>
      </c>
      <c r="F13" s="136">
        <v>11000</v>
      </c>
      <c r="G13" s="67">
        <v>11000</v>
      </c>
      <c r="H13" s="67">
        <v>11000</v>
      </c>
      <c r="I13" s="67"/>
      <c r="J13" s="67"/>
      <c r="K13" s="67"/>
      <c r="L13" s="67"/>
      <c r="M13" s="67"/>
      <c r="N13" s="67"/>
      <c r="O13" s="67"/>
      <c r="P13" s="136"/>
      <c r="Q13" s="67"/>
    </row>
    <row r="14" s="131" customFormat="1" ht="20.25" customHeight="1" spans="1:17">
      <c r="A14" s="99" t="s">
        <v>614</v>
      </c>
      <c r="B14" s="139"/>
      <c r="C14" s="140"/>
      <c r="D14" s="141"/>
      <c r="E14" s="138"/>
      <c r="F14" s="136">
        <v>9030</v>
      </c>
      <c r="G14" s="136">
        <v>9030</v>
      </c>
      <c r="H14" s="136">
        <v>9030</v>
      </c>
      <c r="I14" s="67"/>
      <c r="J14" s="67"/>
      <c r="K14" s="67"/>
      <c r="L14" s="67"/>
      <c r="M14" s="136"/>
      <c r="N14" s="67"/>
      <c r="O14" s="67"/>
      <c r="P14" s="136"/>
      <c r="Q14" s="136">
        <v>9030</v>
      </c>
    </row>
    <row r="15" s="131" customFormat="1" ht="30" customHeight="1" spans="1:17">
      <c r="A15" s="99"/>
      <c r="B15" s="137" t="s">
        <v>612</v>
      </c>
      <c r="C15" s="99" t="str">
        <f>"C2309019901"&amp;"  "&amp;"公文用纸、资料汇编、信封印刷服务"</f>
        <v>C2309019901  公文用纸、资料汇编、信封印刷服务</v>
      </c>
      <c r="D15" s="75" t="s">
        <v>613</v>
      </c>
      <c r="E15" s="63">
        <v>1</v>
      </c>
      <c r="F15" s="67">
        <v>3710</v>
      </c>
      <c r="G15" s="67">
        <v>3710</v>
      </c>
      <c r="H15" s="67">
        <v>3710</v>
      </c>
      <c r="I15" s="67"/>
      <c r="J15" s="67"/>
      <c r="K15" s="67"/>
      <c r="L15" s="67"/>
      <c r="M15" s="67"/>
      <c r="N15" s="67"/>
      <c r="O15" s="67"/>
      <c r="P15" s="136"/>
      <c r="Q15" s="67"/>
    </row>
    <row r="16" s="131" customFormat="1" ht="20.25" customHeight="1" spans="1:17">
      <c r="A16" s="99"/>
      <c r="B16" s="137" t="s">
        <v>615</v>
      </c>
      <c r="C16" s="99" t="str">
        <f>"A05010204"&amp;"  "&amp;"茶几"</f>
        <v>A05010204  茶几</v>
      </c>
      <c r="D16" s="75" t="s">
        <v>365</v>
      </c>
      <c r="E16" s="63">
        <v>2</v>
      </c>
      <c r="F16" s="67">
        <v>840</v>
      </c>
      <c r="G16" s="67">
        <v>840</v>
      </c>
      <c r="H16" s="67">
        <v>840</v>
      </c>
      <c r="I16" s="67"/>
      <c r="J16" s="67"/>
      <c r="K16" s="67"/>
      <c r="L16" s="67"/>
      <c r="M16" s="67"/>
      <c r="N16" s="67"/>
      <c r="O16" s="67"/>
      <c r="P16" s="136"/>
      <c r="Q16" s="67"/>
    </row>
    <row r="17" s="131" customFormat="1" ht="20.25" customHeight="1" spans="1:17">
      <c r="A17" s="99"/>
      <c r="B17" s="137" t="s">
        <v>616</v>
      </c>
      <c r="C17" s="99" t="str">
        <f>"A05010499"&amp;"  "&amp;"其他沙发类"</f>
        <v>A05010499  其他沙发类</v>
      </c>
      <c r="D17" s="75" t="s">
        <v>617</v>
      </c>
      <c r="E17" s="63">
        <v>2</v>
      </c>
      <c r="F17" s="67">
        <v>1760</v>
      </c>
      <c r="G17" s="67">
        <v>1760</v>
      </c>
      <c r="H17" s="67">
        <v>1760</v>
      </c>
      <c r="I17" s="67"/>
      <c r="J17" s="67"/>
      <c r="K17" s="67"/>
      <c r="L17" s="67"/>
      <c r="M17" s="67"/>
      <c r="N17" s="67"/>
      <c r="O17" s="67"/>
      <c r="P17" s="136"/>
      <c r="Q17" s="67"/>
    </row>
    <row r="18" s="131" customFormat="1" ht="20.25" customHeight="1" spans="1:17">
      <c r="A18" s="99"/>
      <c r="B18" s="137" t="s">
        <v>618</v>
      </c>
      <c r="C18" s="99" t="str">
        <f>"A05010503"&amp;"  "&amp;"更衣柜"</f>
        <v>A05010503  更衣柜</v>
      </c>
      <c r="D18" s="75" t="s">
        <v>365</v>
      </c>
      <c r="E18" s="63">
        <v>2</v>
      </c>
      <c r="F18" s="67">
        <v>2720</v>
      </c>
      <c r="G18" s="67">
        <v>2720</v>
      </c>
      <c r="H18" s="67">
        <v>2720</v>
      </c>
      <c r="I18" s="67"/>
      <c r="J18" s="67"/>
      <c r="K18" s="67"/>
      <c r="L18" s="67"/>
      <c r="M18" s="67"/>
      <c r="N18" s="67"/>
      <c r="O18" s="67"/>
      <c r="P18" s="136"/>
      <c r="Q18" s="67"/>
    </row>
    <row r="19" s="131" customFormat="1" ht="20.25" customHeight="1" spans="1:17">
      <c r="A19" s="99" t="s">
        <v>619</v>
      </c>
      <c r="B19" s="139"/>
      <c r="C19" s="140"/>
      <c r="D19" s="141"/>
      <c r="E19" s="138"/>
      <c r="F19" s="67">
        <v>11940</v>
      </c>
      <c r="G19" s="67">
        <v>11940</v>
      </c>
      <c r="H19" s="67">
        <v>11940</v>
      </c>
      <c r="I19" s="67"/>
      <c r="J19" s="67"/>
      <c r="K19" s="67"/>
      <c r="L19" s="67"/>
      <c r="M19" s="136"/>
      <c r="N19" s="67"/>
      <c r="O19" s="67"/>
      <c r="P19" s="136"/>
      <c r="Q19" s="136">
        <v>11940</v>
      </c>
    </row>
    <row r="20" s="131" customFormat="1" ht="30" customHeight="1" spans="1:17">
      <c r="A20" s="99"/>
      <c r="B20" s="137" t="s">
        <v>612</v>
      </c>
      <c r="C20" s="99" t="str">
        <f t="shared" ref="C20:C25" si="0">"C2309019901"&amp;"  "&amp;"公文用纸、资料汇编、信封印刷服务"</f>
        <v>C2309019901  公文用纸、资料汇编、信封印刷服务</v>
      </c>
      <c r="D20" s="142" t="s">
        <v>613</v>
      </c>
      <c r="E20" s="138">
        <v>1</v>
      </c>
      <c r="F20" s="67">
        <v>11940</v>
      </c>
      <c r="G20" s="67">
        <v>11940</v>
      </c>
      <c r="H20" s="67">
        <v>11940</v>
      </c>
      <c r="I20" s="67"/>
      <c r="J20" s="67"/>
      <c r="K20" s="67"/>
      <c r="L20" s="67"/>
      <c r="M20" s="67"/>
      <c r="N20" s="67"/>
      <c r="O20" s="67"/>
      <c r="P20" s="136"/>
      <c r="Q20" s="67"/>
    </row>
    <row r="21" s="131" customFormat="1" ht="20.25" customHeight="1" spans="1:17">
      <c r="A21" s="99" t="s">
        <v>620</v>
      </c>
      <c r="B21" s="139"/>
      <c r="C21" s="140"/>
      <c r="D21" s="141"/>
      <c r="E21" s="138"/>
      <c r="F21" s="136">
        <v>38000</v>
      </c>
      <c r="G21" s="136">
        <v>38000</v>
      </c>
      <c r="H21" s="136">
        <v>38000</v>
      </c>
      <c r="I21" s="67"/>
      <c r="J21" s="67"/>
      <c r="K21" s="67"/>
      <c r="L21" s="67"/>
      <c r="M21" s="136"/>
      <c r="N21" s="67"/>
      <c r="O21" s="67"/>
      <c r="P21" s="136"/>
      <c r="Q21" s="136">
        <v>38000</v>
      </c>
    </row>
    <row r="22" s="131" customFormat="1" ht="20.25" customHeight="1" spans="1:17">
      <c r="A22" s="99"/>
      <c r="B22" s="137" t="s">
        <v>621</v>
      </c>
      <c r="C22" s="99" t="str">
        <f>"A05040101"&amp;"  "&amp;"复印纸"</f>
        <v>A05040101  复印纸</v>
      </c>
      <c r="D22" s="75" t="s">
        <v>622</v>
      </c>
      <c r="E22" s="63">
        <v>100</v>
      </c>
      <c r="F22" s="67">
        <v>18000</v>
      </c>
      <c r="G22" s="67">
        <v>18000</v>
      </c>
      <c r="H22" s="67">
        <v>18000</v>
      </c>
      <c r="I22" s="67"/>
      <c r="J22" s="67"/>
      <c r="K22" s="67"/>
      <c r="L22" s="67"/>
      <c r="M22" s="67"/>
      <c r="N22" s="67"/>
      <c r="O22" s="67"/>
      <c r="P22" s="136"/>
      <c r="Q22" s="67"/>
    </row>
    <row r="23" s="131" customFormat="1" ht="30" customHeight="1" spans="1:17">
      <c r="A23" s="99"/>
      <c r="B23" s="137" t="s">
        <v>612</v>
      </c>
      <c r="C23" s="99" t="str">
        <f t="shared" si="0"/>
        <v>C2309019901  公文用纸、资料汇编、信封印刷服务</v>
      </c>
      <c r="D23" s="75" t="s">
        <v>613</v>
      </c>
      <c r="E23" s="63">
        <v>1</v>
      </c>
      <c r="F23" s="67">
        <v>20000</v>
      </c>
      <c r="G23" s="67">
        <v>20000</v>
      </c>
      <c r="H23" s="67">
        <v>20000</v>
      </c>
      <c r="I23" s="67"/>
      <c r="J23" s="67"/>
      <c r="K23" s="67"/>
      <c r="L23" s="67"/>
      <c r="M23" s="67"/>
      <c r="N23" s="67"/>
      <c r="O23" s="67"/>
      <c r="P23" s="136"/>
      <c r="Q23" s="67"/>
    </row>
    <row r="24" s="131" customFormat="1" ht="20.25" customHeight="1" spans="1:17">
      <c r="A24" s="99" t="s">
        <v>623</v>
      </c>
      <c r="B24" s="139"/>
      <c r="C24" s="140"/>
      <c r="D24" s="141"/>
      <c r="E24" s="138"/>
      <c r="F24" s="136">
        <v>10000</v>
      </c>
      <c r="G24" s="136">
        <v>10000</v>
      </c>
      <c r="H24" s="136">
        <v>10000</v>
      </c>
      <c r="I24" s="67"/>
      <c r="J24" s="67"/>
      <c r="K24" s="67"/>
      <c r="L24" s="67"/>
      <c r="M24" s="136"/>
      <c r="N24" s="67"/>
      <c r="O24" s="67"/>
      <c r="P24" s="136"/>
      <c r="Q24" s="136">
        <v>10000</v>
      </c>
    </row>
    <row r="25" s="131" customFormat="1" ht="30" customHeight="1" spans="1:17">
      <c r="A25" s="99"/>
      <c r="B25" s="137" t="s">
        <v>612</v>
      </c>
      <c r="C25" s="99" t="str">
        <f t="shared" si="0"/>
        <v>C2309019901  公文用纸、资料汇编、信封印刷服务</v>
      </c>
      <c r="D25" s="142" t="s">
        <v>613</v>
      </c>
      <c r="E25" s="138">
        <v>1</v>
      </c>
      <c r="F25" s="136">
        <v>10000</v>
      </c>
      <c r="G25" s="136">
        <v>10000</v>
      </c>
      <c r="H25" s="136">
        <v>10000</v>
      </c>
      <c r="I25" s="67"/>
      <c r="J25" s="67"/>
      <c r="K25" s="67"/>
      <c r="L25" s="67"/>
      <c r="M25" s="67"/>
      <c r="N25" s="67"/>
      <c r="O25" s="67"/>
      <c r="P25" s="136"/>
      <c r="Q25" s="67"/>
    </row>
    <row r="26" s="131" customFormat="1" ht="20.25" customHeight="1" spans="1:17">
      <c r="A26" s="99" t="s">
        <v>624</v>
      </c>
      <c r="B26" s="139"/>
      <c r="C26" s="140"/>
      <c r="D26" s="141"/>
      <c r="E26" s="138"/>
      <c r="F26" s="136">
        <v>21000</v>
      </c>
      <c r="G26" s="136">
        <v>21000</v>
      </c>
      <c r="H26" s="136">
        <v>21000</v>
      </c>
      <c r="I26" s="67"/>
      <c r="J26" s="67"/>
      <c r="K26" s="67"/>
      <c r="L26" s="67"/>
      <c r="M26" s="136"/>
      <c r="N26" s="67"/>
      <c r="O26" s="67"/>
      <c r="P26" s="136"/>
      <c r="Q26" s="136">
        <v>5000</v>
      </c>
    </row>
    <row r="27" s="131" customFormat="1" ht="20.25" customHeight="1" spans="1:17">
      <c r="A27" s="99"/>
      <c r="B27" s="137" t="s">
        <v>625</v>
      </c>
      <c r="C27" s="99" t="str">
        <f>"C23120300"&amp;"  "&amp;"车辆维修和保养服务"</f>
        <v>C23120300  车辆维修和保养服务</v>
      </c>
      <c r="D27" s="75" t="s">
        <v>613</v>
      </c>
      <c r="E27" s="138">
        <v>1</v>
      </c>
      <c r="F27" s="136">
        <v>5000</v>
      </c>
      <c r="G27" s="136">
        <v>5000</v>
      </c>
      <c r="H27" s="136">
        <v>5000</v>
      </c>
      <c r="I27" s="67"/>
      <c r="J27" s="67"/>
      <c r="K27" s="67"/>
      <c r="L27" s="67"/>
      <c r="M27" s="67"/>
      <c r="N27" s="67"/>
      <c r="O27" s="67"/>
      <c r="P27" s="136"/>
      <c r="Q27" s="67"/>
    </row>
    <row r="28" s="131" customFormat="1" ht="20.25" customHeight="1" spans="1:17">
      <c r="A28" s="99"/>
      <c r="B28" s="137" t="s">
        <v>626</v>
      </c>
      <c r="C28" s="99" t="str">
        <f>"C23120302"&amp;"  "&amp;"车辆加油、添加燃料服务"</f>
        <v>C23120302  车辆加油、添加燃料服务</v>
      </c>
      <c r="D28" s="75" t="s">
        <v>613</v>
      </c>
      <c r="E28" s="138">
        <v>1</v>
      </c>
      <c r="F28" s="136">
        <v>13800</v>
      </c>
      <c r="G28" s="136">
        <v>13800</v>
      </c>
      <c r="H28" s="136">
        <v>13800</v>
      </c>
      <c r="I28" s="67"/>
      <c r="J28" s="67"/>
      <c r="K28" s="67"/>
      <c r="L28" s="67"/>
      <c r="M28" s="67"/>
      <c r="N28" s="67"/>
      <c r="O28" s="67"/>
      <c r="P28" s="136"/>
      <c r="Q28" s="67"/>
    </row>
    <row r="29" s="131" customFormat="1" ht="20.25" customHeight="1" spans="1:17">
      <c r="A29" s="99"/>
      <c r="B29" s="137" t="s">
        <v>627</v>
      </c>
      <c r="C29" s="99" t="str">
        <f>"C1804010201"&amp;"  "&amp;"机动车保险服务"</f>
        <v>C1804010201  机动车保险服务</v>
      </c>
      <c r="D29" s="75" t="s">
        <v>613</v>
      </c>
      <c r="E29" s="138">
        <v>1</v>
      </c>
      <c r="F29" s="136">
        <v>2200</v>
      </c>
      <c r="G29" s="136">
        <v>2200</v>
      </c>
      <c r="H29" s="136">
        <v>2200</v>
      </c>
      <c r="I29" s="67"/>
      <c r="J29" s="67"/>
      <c r="K29" s="67"/>
      <c r="L29" s="67"/>
      <c r="M29" s="67"/>
      <c r="N29" s="67"/>
      <c r="O29" s="67"/>
      <c r="P29" s="136"/>
      <c r="Q29" s="67"/>
    </row>
  </sheetData>
  <mergeCells count="15">
    <mergeCell ref="A3:Q3"/>
    <mergeCell ref="A4:F4"/>
    <mergeCell ref="G5:Q5"/>
    <mergeCell ref="L6:Q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E30" sqref="E30"/>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103"/>
      <c r="B2" s="103"/>
      <c r="C2" s="103"/>
      <c r="D2" s="103"/>
      <c r="E2" s="103"/>
      <c r="F2" s="103"/>
      <c r="G2" s="103"/>
      <c r="H2" s="104"/>
      <c r="I2" s="103"/>
      <c r="J2" s="103"/>
      <c r="K2" s="103"/>
      <c r="L2" s="88"/>
      <c r="M2" s="120"/>
      <c r="N2" s="121" t="s">
        <v>628</v>
      </c>
    </row>
    <row r="3" ht="27.85" customHeight="1" spans="1:14">
      <c r="A3" s="91" t="s">
        <v>629</v>
      </c>
      <c r="B3" s="105"/>
      <c r="C3" s="105"/>
      <c r="D3" s="105"/>
      <c r="E3" s="105"/>
      <c r="F3" s="105"/>
      <c r="G3" s="105"/>
      <c r="H3" s="106"/>
      <c r="I3" s="105"/>
      <c r="J3" s="105"/>
      <c r="K3" s="105"/>
      <c r="L3" s="69"/>
      <c r="M3" s="106"/>
      <c r="N3" s="105"/>
    </row>
    <row r="4" ht="18.85" customHeight="1" spans="1:14">
      <c r="A4" s="92" t="str">
        <f>'部门财务收支预算总表01-1'!A4</f>
        <v>单位名称：中共新平彝族傣族自治县委员会组织部</v>
      </c>
      <c r="B4" s="93"/>
      <c r="C4" s="93"/>
      <c r="D4" s="93"/>
      <c r="E4" s="93"/>
      <c r="F4" s="93"/>
      <c r="G4" s="93"/>
      <c r="H4" s="104"/>
      <c r="I4" s="103"/>
      <c r="J4" s="103"/>
      <c r="K4" s="103"/>
      <c r="L4" s="101"/>
      <c r="M4" s="122"/>
      <c r="N4" s="123" t="s">
        <v>130</v>
      </c>
    </row>
    <row r="5" ht="15.75" customHeight="1" spans="1:14">
      <c r="A5" s="10" t="s">
        <v>598</v>
      </c>
      <c r="B5" s="107" t="s">
        <v>630</v>
      </c>
      <c r="C5" s="107" t="s">
        <v>631</v>
      </c>
      <c r="D5" s="108" t="s">
        <v>146</v>
      </c>
      <c r="E5" s="108"/>
      <c r="F5" s="108"/>
      <c r="G5" s="108"/>
      <c r="H5" s="109"/>
      <c r="I5" s="108"/>
      <c r="J5" s="108"/>
      <c r="K5" s="108"/>
      <c r="L5" s="124"/>
      <c r="M5" s="109"/>
      <c r="N5" s="125"/>
    </row>
    <row r="6" ht="17.2" customHeight="1" spans="1:14">
      <c r="A6" s="15"/>
      <c r="B6" s="110"/>
      <c r="C6" s="110"/>
      <c r="D6" s="110" t="s">
        <v>32</v>
      </c>
      <c r="E6" s="110" t="s">
        <v>35</v>
      </c>
      <c r="F6" s="110" t="s">
        <v>604</v>
      </c>
      <c r="G6" s="110" t="s">
        <v>605</v>
      </c>
      <c r="H6" s="111" t="s">
        <v>606</v>
      </c>
      <c r="I6" s="126" t="s">
        <v>607</v>
      </c>
      <c r="J6" s="126"/>
      <c r="K6" s="126"/>
      <c r="L6" s="127"/>
      <c r="M6" s="128"/>
      <c r="N6" s="112"/>
    </row>
    <row r="7" ht="54" customHeight="1" spans="1:14">
      <c r="A7" s="18"/>
      <c r="B7" s="112"/>
      <c r="C7" s="112"/>
      <c r="D7" s="112"/>
      <c r="E7" s="112"/>
      <c r="F7" s="112"/>
      <c r="G7" s="112"/>
      <c r="H7" s="113"/>
      <c r="I7" s="112" t="s">
        <v>34</v>
      </c>
      <c r="J7" s="112" t="s">
        <v>45</v>
      </c>
      <c r="K7" s="112" t="s">
        <v>153</v>
      </c>
      <c r="L7" s="129" t="s">
        <v>41</v>
      </c>
      <c r="M7" s="113" t="s">
        <v>42</v>
      </c>
      <c r="N7" s="112" t="s">
        <v>43</v>
      </c>
    </row>
    <row r="8" ht="15.05" customHeight="1" spans="1:14">
      <c r="A8" s="18">
        <v>1</v>
      </c>
      <c r="B8" s="112">
        <v>2</v>
      </c>
      <c r="C8" s="112">
        <v>3</v>
      </c>
      <c r="D8" s="113">
        <v>4</v>
      </c>
      <c r="E8" s="113">
        <v>5</v>
      </c>
      <c r="F8" s="113">
        <v>6</v>
      </c>
      <c r="G8" s="113">
        <v>7</v>
      </c>
      <c r="H8" s="113">
        <v>8</v>
      </c>
      <c r="I8" s="113">
        <v>9</v>
      </c>
      <c r="J8" s="113">
        <v>10</v>
      </c>
      <c r="K8" s="113">
        <v>11</v>
      </c>
      <c r="L8" s="113">
        <v>12</v>
      </c>
      <c r="M8" s="113">
        <v>13</v>
      </c>
      <c r="N8" s="113">
        <v>14</v>
      </c>
    </row>
    <row r="9" ht="20.95" customHeight="1" spans="1:14">
      <c r="A9" s="114"/>
      <c r="B9" s="115"/>
      <c r="C9" s="115"/>
      <c r="D9" s="116"/>
      <c r="E9" s="116"/>
      <c r="F9" s="116"/>
      <c r="G9" s="116"/>
      <c r="H9" s="116"/>
      <c r="I9" s="116"/>
      <c r="J9" s="116"/>
      <c r="K9" s="116"/>
      <c r="L9" s="130"/>
      <c r="M9" s="116"/>
      <c r="N9" s="116"/>
    </row>
    <row r="10" ht="20.95" customHeight="1" spans="1:14">
      <c r="A10" s="114"/>
      <c r="B10" s="115"/>
      <c r="C10" s="115"/>
      <c r="D10" s="116"/>
      <c r="E10" s="116"/>
      <c r="F10" s="116"/>
      <c r="G10" s="116"/>
      <c r="H10" s="116"/>
      <c r="I10" s="116"/>
      <c r="J10" s="116"/>
      <c r="K10" s="116"/>
      <c r="L10" s="130"/>
      <c r="M10" s="116"/>
      <c r="N10" s="116"/>
    </row>
    <row r="11" ht="20.95" customHeight="1" spans="1:14">
      <c r="A11" s="117" t="s">
        <v>105</v>
      </c>
      <c r="B11" s="118"/>
      <c r="C11" s="119"/>
      <c r="D11" s="116"/>
      <c r="E11" s="116"/>
      <c r="F11" s="116"/>
      <c r="G11" s="116"/>
      <c r="H11" s="116"/>
      <c r="I11" s="116"/>
      <c r="J11" s="116"/>
      <c r="K11" s="116"/>
      <c r="L11" s="130"/>
      <c r="M11" s="116"/>
      <c r="N11" s="116"/>
    </row>
    <row r="12" customHeight="1" spans="1:1">
      <c r="A12" t="s">
        <v>595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4"/>
  <sheetViews>
    <sheetView showZeros="0" workbookViewId="0">
      <pane ySplit="1" topLeftCell="A2" activePane="bottomLeft" state="frozen"/>
      <selection/>
      <selection pane="bottomLeft" activeCell="F26" sqref="F26"/>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90"/>
      <c r="P2" s="88" t="s">
        <v>632</v>
      </c>
    </row>
    <row r="3" ht="27.85" customHeight="1" spans="1:16">
      <c r="A3" s="91" t="s">
        <v>633</v>
      </c>
      <c r="B3" s="44"/>
      <c r="C3" s="44"/>
      <c r="D3" s="44"/>
      <c r="E3" s="44"/>
      <c r="F3" s="44"/>
      <c r="G3" s="44"/>
      <c r="H3" s="44"/>
      <c r="I3" s="44"/>
      <c r="J3" s="44"/>
      <c r="K3" s="44"/>
      <c r="L3" s="44"/>
      <c r="M3" s="44"/>
      <c r="N3" s="44"/>
      <c r="O3" s="44"/>
      <c r="P3" s="44"/>
    </row>
    <row r="4" ht="18" customHeight="1" spans="1:16">
      <c r="A4" s="92" t="str">
        <f>'部门财务收支预算总表01-1'!A4</f>
        <v>单位名称：中共新平彝族傣族自治县委员会组织部</v>
      </c>
      <c r="B4" s="93"/>
      <c r="C4" s="93"/>
      <c r="D4" s="94"/>
      <c r="P4" s="101" t="s">
        <v>130</v>
      </c>
    </row>
    <row r="5" ht="19.5" customHeight="1" spans="1:16">
      <c r="A5" s="16" t="s">
        <v>634</v>
      </c>
      <c r="B5" s="11" t="s">
        <v>146</v>
      </c>
      <c r="C5" s="12"/>
      <c r="D5" s="12"/>
      <c r="E5" s="95" t="s">
        <v>635</v>
      </c>
      <c r="F5" s="95"/>
      <c r="G5" s="95"/>
      <c r="H5" s="95"/>
      <c r="I5" s="95"/>
      <c r="J5" s="95"/>
      <c r="K5" s="95"/>
      <c r="L5" s="95"/>
      <c r="M5" s="95"/>
      <c r="N5" s="95"/>
      <c r="O5" s="95"/>
      <c r="P5" s="95"/>
    </row>
    <row r="6" ht="40.6" customHeight="1" spans="1:16">
      <c r="A6" s="19"/>
      <c r="B6" s="45" t="s">
        <v>32</v>
      </c>
      <c r="C6" s="10" t="s">
        <v>35</v>
      </c>
      <c r="D6" s="96" t="s">
        <v>636</v>
      </c>
      <c r="E6" s="97" t="s">
        <v>637</v>
      </c>
      <c r="F6" s="97" t="s">
        <v>638</v>
      </c>
      <c r="G6" s="97" t="s">
        <v>639</v>
      </c>
      <c r="H6" s="97" t="s">
        <v>640</v>
      </c>
      <c r="I6" s="97" t="s">
        <v>641</v>
      </c>
      <c r="J6" s="97" t="s">
        <v>642</v>
      </c>
      <c r="K6" s="97" t="s">
        <v>643</v>
      </c>
      <c r="L6" s="97" t="s">
        <v>644</v>
      </c>
      <c r="M6" s="97" t="s">
        <v>645</v>
      </c>
      <c r="N6" s="97" t="s">
        <v>646</v>
      </c>
      <c r="O6" s="97" t="s">
        <v>647</v>
      </c>
      <c r="P6" s="97" t="s">
        <v>648</v>
      </c>
    </row>
    <row r="7" ht="19.5" customHeight="1" spans="1:16">
      <c r="A7" s="98">
        <v>1</v>
      </c>
      <c r="B7" s="98">
        <v>2</v>
      </c>
      <c r="C7" s="98">
        <v>3</v>
      </c>
      <c r="D7" s="11">
        <v>4</v>
      </c>
      <c r="E7" s="98">
        <v>5</v>
      </c>
      <c r="F7" s="11">
        <v>6</v>
      </c>
      <c r="G7" s="98">
        <v>7</v>
      </c>
      <c r="H7" s="11">
        <v>8</v>
      </c>
      <c r="I7" s="98">
        <v>9</v>
      </c>
      <c r="J7" s="11">
        <v>10</v>
      </c>
      <c r="K7" s="98">
        <v>11</v>
      </c>
      <c r="L7" s="11">
        <v>12</v>
      </c>
      <c r="M7" s="98">
        <v>13</v>
      </c>
      <c r="N7" s="11">
        <v>14</v>
      </c>
      <c r="O7" s="98">
        <v>15</v>
      </c>
      <c r="P7" s="102">
        <v>16</v>
      </c>
    </row>
    <row r="8" ht="29.95" customHeight="1" spans="1:16">
      <c r="A8" s="99" t="s">
        <v>47</v>
      </c>
      <c r="B8" s="32">
        <v>1580000</v>
      </c>
      <c r="C8" s="32">
        <v>1580000</v>
      </c>
      <c r="D8" s="32"/>
      <c r="E8" s="32">
        <v>75000</v>
      </c>
      <c r="F8" s="32">
        <v>95000</v>
      </c>
      <c r="G8" s="32">
        <v>125000</v>
      </c>
      <c r="H8" s="32">
        <v>125000</v>
      </c>
      <c r="I8" s="32">
        <v>155000</v>
      </c>
      <c r="J8" s="32">
        <v>155000</v>
      </c>
      <c r="K8" s="32">
        <v>205000</v>
      </c>
      <c r="L8" s="32">
        <v>115000</v>
      </c>
      <c r="M8" s="32">
        <v>105000</v>
      </c>
      <c r="N8" s="32">
        <v>205000</v>
      </c>
      <c r="O8" s="32">
        <v>95000</v>
      </c>
      <c r="P8" s="32">
        <v>125000</v>
      </c>
    </row>
    <row r="9" ht="29.95" customHeight="1" spans="1:16">
      <c r="A9" s="46" t="s">
        <v>620</v>
      </c>
      <c r="B9" s="32">
        <v>1240000</v>
      </c>
      <c r="C9" s="32">
        <v>1240000</v>
      </c>
      <c r="D9" s="32"/>
      <c r="E9" s="32">
        <v>50000</v>
      </c>
      <c r="F9" s="32">
        <v>50000</v>
      </c>
      <c r="G9" s="32">
        <v>100000</v>
      </c>
      <c r="H9" s="32">
        <v>100000</v>
      </c>
      <c r="I9" s="32">
        <v>130000</v>
      </c>
      <c r="J9" s="32">
        <v>110000</v>
      </c>
      <c r="K9" s="32">
        <v>180000</v>
      </c>
      <c r="L9" s="32">
        <v>90000</v>
      </c>
      <c r="M9" s="32">
        <v>80000</v>
      </c>
      <c r="N9" s="32">
        <v>180000</v>
      </c>
      <c r="O9" s="32">
        <v>70000</v>
      </c>
      <c r="P9" s="32">
        <v>100000</v>
      </c>
    </row>
    <row r="10" ht="29.95" customHeight="1" spans="1:16">
      <c r="A10" s="46" t="s">
        <v>623</v>
      </c>
      <c r="B10" s="32">
        <v>300000</v>
      </c>
      <c r="C10" s="32">
        <v>300000</v>
      </c>
      <c r="D10" s="32"/>
      <c r="E10" s="32">
        <v>25000</v>
      </c>
      <c r="F10" s="32">
        <v>25000</v>
      </c>
      <c r="G10" s="32">
        <v>25000</v>
      </c>
      <c r="H10" s="32">
        <v>25000</v>
      </c>
      <c r="I10" s="32">
        <v>25000</v>
      </c>
      <c r="J10" s="32">
        <v>25000</v>
      </c>
      <c r="K10" s="32">
        <v>25000</v>
      </c>
      <c r="L10" s="32">
        <v>25000</v>
      </c>
      <c r="M10" s="32">
        <v>25000</v>
      </c>
      <c r="N10" s="32">
        <v>25000</v>
      </c>
      <c r="O10" s="32">
        <v>25000</v>
      </c>
      <c r="P10" s="32">
        <v>25000</v>
      </c>
    </row>
    <row r="11" ht="29.95" customHeight="1" spans="1:16">
      <c r="A11" s="46" t="s">
        <v>649</v>
      </c>
      <c r="B11" s="32">
        <v>240000</v>
      </c>
      <c r="C11" s="32">
        <v>240000</v>
      </c>
      <c r="D11" s="32"/>
      <c r="E11" s="32">
        <v>20000</v>
      </c>
      <c r="F11" s="32">
        <v>20000</v>
      </c>
      <c r="G11" s="32">
        <v>20000</v>
      </c>
      <c r="H11" s="32">
        <v>20000</v>
      </c>
      <c r="I11" s="32">
        <v>20000</v>
      </c>
      <c r="J11" s="32">
        <v>20000</v>
      </c>
      <c r="K11" s="32">
        <v>20000</v>
      </c>
      <c r="L11" s="32">
        <v>20000</v>
      </c>
      <c r="M11" s="32">
        <v>20000</v>
      </c>
      <c r="N11" s="32">
        <v>20000</v>
      </c>
      <c r="O11" s="32">
        <v>20000</v>
      </c>
      <c r="P11" s="32">
        <v>20000</v>
      </c>
    </row>
    <row r="12" ht="29.95" customHeight="1" spans="1:16">
      <c r="A12" s="46" t="s">
        <v>650</v>
      </c>
      <c r="B12" s="32">
        <v>60000</v>
      </c>
      <c r="C12" s="32">
        <v>60000</v>
      </c>
      <c r="D12" s="32"/>
      <c r="E12" s="32">
        <v>5000</v>
      </c>
      <c r="F12" s="32">
        <v>5000</v>
      </c>
      <c r="G12" s="32">
        <v>5000</v>
      </c>
      <c r="H12" s="32">
        <v>5000</v>
      </c>
      <c r="I12" s="32">
        <v>5000</v>
      </c>
      <c r="J12" s="32">
        <v>5000</v>
      </c>
      <c r="K12" s="32">
        <v>5000</v>
      </c>
      <c r="L12" s="32">
        <v>5000</v>
      </c>
      <c r="M12" s="32">
        <v>5000</v>
      </c>
      <c r="N12" s="32">
        <v>5000</v>
      </c>
      <c r="O12" s="32">
        <v>5000</v>
      </c>
      <c r="P12" s="32">
        <v>5000</v>
      </c>
    </row>
    <row r="13" ht="29.95" customHeight="1" spans="1:16">
      <c r="A13" s="46" t="s">
        <v>651</v>
      </c>
      <c r="B13" s="32">
        <v>40000</v>
      </c>
      <c r="C13" s="32">
        <v>40000</v>
      </c>
      <c r="D13" s="32"/>
      <c r="E13" s="32"/>
      <c r="F13" s="32">
        <v>20000</v>
      </c>
      <c r="G13" s="32"/>
      <c r="H13" s="32"/>
      <c r="I13" s="32"/>
      <c r="J13" s="32">
        <v>20000</v>
      </c>
      <c r="K13" s="32"/>
      <c r="L13" s="32"/>
      <c r="M13" s="32"/>
      <c r="N13" s="32"/>
      <c r="O13" s="32"/>
      <c r="P13" s="32"/>
    </row>
    <row r="14" ht="29.95" customHeight="1" spans="1:16">
      <c r="A14" s="100" t="s">
        <v>652</v>
      </c>
      <c r="B14" s="32">
        <v>1580000</v>
      </c>
      <c r="C14" s="32">
        <v>1580000</v>
      </c>
      <c r="D14" s="32"/>
      <c r="E14" s="32">
        <v>75000</v>
      </c>
      <c r="F14" s="32">
        <v>95000</v>
      </c>
      <c r="G14" s="32">
        <v>125000</v>
      </c>
      <c r="H14" s="32">
        <v>125000</v>
      </c>
      <c r="I14" s="32">
        <v>155000</v>
      </c>
      <c r="J14" s="32">
        <v>155000</v>
      </c>
      <c r="K14" s="32">
        <v>205000</v>
      </c>
      <c r="L14" s="32">
        <v>115000</v>
      </c>
      <c r="M14" s="32">
        <v>105000</v>
      </c>
      <c r="N14" s="32">
        <v>205000</v>
      </c>
      <c r="O14" s="32">
        <v>95000</v>
      </c>
      <c r="P14" s="32">
        <v>125000</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
  <sheetViews>
    <sheetView showZeros="0" workbookViewId="0">
      <pane ySplit="1" topLeftCell="A2" activePane="bottomLeft" state="frozen"/>
      <selection/>
      <selection pane="bottomLeft" activeCell="G22" sqref="G22"/>
    </sheetView>
  </sheetViews>
  <sheetFormatPr defaultColWidth="9.10833333333333" defaultRowHeight="11.95" customHeight="1"/>
  <cols>
    <col min="1" max="1" width="34.2166666666667" customWidth="1"/>
    <col min="2" max="2" width="31.125"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88" t="s">
        <v>653</v>
      </c>
    </row>
    <row r="3" ht="28.5" customHeight="1" spans="1:10">
      <c r="A3" s="68" t="s">
        <v>654</v>
      </c>
      <c r="B3" s="44"/>
      <c r="C3" s="44"/>
      <c r="D3" s="44"/>
      <c r="E3" s="44"/>
      <c r="F3" s="69"/>
      <c r="G3" s="44"/>
      <c r="H3" s="69"/>
      <c r="I3" s="69"/>
      <c r="J3" s="44"/>
    </row>
    <row r="4" ht="17.2" customHeight="1" spans="1:1">
      <c r="A4" s="5" t="str">
        <f>'部门财务收支预算总表01-1'!A4</f>
        <v>单位名称：中共新平彝族傣族自治县委员会组织部</v>
      </c>
    </row>
    <row r="5" ht="44.2" customHeight="1" spans="1:10">
      <c r="A5" s="70" t="s">
        <v>348</v>
      </c>
      <c r="B5" s="70" t="s">
        <v>349</v>
      </c>
      <c r="C5" s="70" t="s">
        <v>350</v>
      </c>
      <c r="D5" s="70" t="s">
        <v>351</v>
      </c>
      <c r="E5" s="70" t="s">
        <v>352</v>
      </c>
      <c r="F5" s="71" t="s">
        <v>353</v>
      </c>
      <c r="G5" s="70" t="s">
        <v>354</v>
      </c>
      <c r="H5" s="71" t="s">
        <v>355</v>
      </c>
      <c r="I5" s="71" t="s">
        <v>356</v>
      </c>
      <c r="J5" s="70" t="s">
        <v>357</v>
      </c>
    </row>
    <row r="6" ht="14.25" customHeight="1" spans="1:10">
      <c r="A6" s="70">
        <v>1</v>
      </c>
      <c r="B6" s="70">
        <v>2</v>
      </c>
      <c r="C6" s="70">
        <v>3</v>
      </c>
      <c r="D6" s="70">
        <v>4</v>
      </c>
      <c r="E6" s="70">
        <v>5</v>
      </c>
      <c r="F6" s="71">
        <v>6</v>
      </c>
      <c r="G6" s="70">
        <v>7</v>
      </c>
      <c r="H6" s="71">
        <v>8</v>
      </c>
      <c r="I6" s="71">
        <v>9</v>
      </c>
      <c r="J6" s="70">
        <v>10</v>
      </c>
    </row>
    <row r="7" ht="30" customHeight="1" spans="1:10">
      <c r="A7" s="72" t="s">
        <v>268</v>
      </c>
      <c r="B7" s="73" t="s">
        <v>655</v>
      </c>
      <c r="C7" s="74" t="s">
        <v>360</v>
      </c>
      <c r="D7" s="75" t="s">
        <v>361</v>
      </c>
      <c r="E7" s="76" t="s">
        <v>499</v>
      </c>
      <c r="F7" s="77" t="s">
        <v>363</v>
      </c>
      <c r="G7" s="74" t="s">
        <v>500</v>
      </c>
      <c r="H7" s="77" t="s">
        <v>365</v>
      </c>
      <c r="I7" s="77" t="s">
        <v>366</v>
      </c>
      <c r="J7" s="76" t="s">
        <v>501</v>
      </c>
    </row>
    <row r="8" ht="32" customHeight="1" spans="1:10">
      <c r="A8" s="78"/>
      <c r="B8" s="79"/>
      <c r="C8" s="74" t="s">
        <v>360</v>
      </c>
      <c r="D8" s="75" t="s">
        <v>424</v>
      </c>
      <c r="E8" s="76" t="s">
        <v>502</v>
      </c>
      <c r="F8" s="77" t="s">
        <v>363</v>
      </c>
      <c r="G8" s="74" t="s">
        <v>399</v>
      </c>
      <c r="H8" s="77" t="s">
        <v>379</v>
      </c>
      <c r="I8" s="77" t="s">
        <v>366</v>
      </c>
      <c r="J8" s="76" t="s">
        <v>503</v>
      </c>
    </row>
    <row r="9" ht="30" customHeight="1" spans="1:10">
      <c r="A9" s="78"/>
      <c r="B9" s="79"/>
      <c r="C9" s="74" t="s">
        <v>360</v>
      </c>
      <c r="D9" s="75" t="s">
        <v>397</v>
      </c>
      <c r="E9" s="76" t="s">
        <v>504</v>
      </c>
      <c r="F9" s="77" t="s">
        <v>505</v>
      </c>
      <c r="G9" s="74" t="s">
        <v>506</v>
      </c>
      <c r="H9" s="77" t="s">
        <v>507</v>
      </c>
      <c r="I9" s="77" t="s">
        <v>366</v>
      </c>
      <c r="J9" s="76" t="s">
        <v>508</v>
      </c>
    </row>
    <row r="10" ht="30" customHeight="1" spans="1:10">
      <c r="A10" s="78"/>
      <c r="B10" s="79"/>
      <c r="C10" s="74" t="s">
        <v>375</v>
      </c>
      <c r="D10" s="75" t="s">
        <v>376</v>
      </c>
      <c r="E10" s="76" t="s">
        <v>509</v>
      </c>
      <c r="F10" s="77" t="s">
        <v>385</v>
      </c>
      <c r="G10" s="74" t="s">
        <v>445</v>
      </c>
      <c r="H10" s="77" t="s">
        <v>379</v>
      </c>
      <c r="I10" s="77" t="s">
        <v>366</v>
      </c>
      <c r="J10" s="76" t="s">
        <v>510</v>
      </c>
    </row>
    <row r="11" ht="30" customHeight="1" spans="1:10">
      <c r="A11" s="78"/>
      <c r="B11" s="79"/>
      <c r="C11" s="74" t="s">
        <v>382</v>
      </c>
      <c r="D11" s="75" t="s">
        <v>383</v>
      </c>
      <c r="E11" s="76" t="s">
        <v>511</v>
      </c>
      <c r="F11" s="77" t="s">
        <v>385</v>
      </c>
      <c r="G11" s="74" t="s">
        <v>512</v>
      </c>
      <c r="H11" s="77" t="s">
        <v>379</v>
      </c>
      <c r="I11" s="77" t="s">
        <v>366</v>
      </c>
      <c r="J11" s="76" t="s">
        <v>513</v>
      </c>
    </row>
    <row r="12" ht="30" customHeight="1" spans="1:10">
      <c r="A12" s="72" t="s">
        <v>280</v>
      </c>
      <c r="B12" s="73" t="s">
        <v>656</v>
      </c>
      <c r="C12" s="80" t="s">
        <v>360</v>
      </c>
      <c r="D12" s="80" t="s">
        <v>361</v>
      </c>
      <c r="E12" s="81" t="s">
        <v>657</v>
      </c>
      <c r="F12" s="82" t="s">
        <v>363</v>
      </c>
      <c r="G12" s="83">
        <v>12</v>
      </c>
      <c r="H12" s="82" t="s">
        <v>365</v>
      </c>
      <c r="I12" s="82" t="s">
        <v>380</v>
      </c>
      <c r="J12" s="89" t="s">
        <v>658</v>
      </c>
    </row>
    <row r="13" ht="33" customHeight="1" spans="1:10">
      <c r="A13" s="78"/>
      <c r="B13" s="79"/>
      <c r="C13" s="84"/>
      <c r="D13" s="84"/>
      <c r="E13" s="85" t="s">
        <v>659</v>
      </c>
      <c r="F13" s="82" t="s">
        <v>363</v>
      </c>
      <c r="G13" s="83">
        <v>137</v>
      </c>
      <c r="H13" s="82" t="s">
        <v>365</v>
      </c>
      <c r="I13" s="82" t="s">
        <v>380</v>
      </c>
      <c r="J13" s="89" t="s">
        <v>660</v>
      </c>
    </row>
    <row r="14" ht="30" customHeight="1" spans="1:10">
      <c r="A14" s="78"/>
      <c r="B14" s="79"/>
      <c r="C14" s="83" t="s">
        <v>375</v>
      </c>
      <c r="D14" s="83" t="s">
        <v>661</v>
      </c>
      <c r="E14" s="81" t="s">
        <v>560</v>
      </c>
      <c r="F14" s="82" t="s">
        <v>363</v>
      </c>
      <c r="G14" s="83" t="s">
        <v>378</v>
      </c>
      <c r="H14" s="82" t="s">
        <v>379</v>
      </c>
      <c r="I14" s="82" t="s">
        <v>366</v>
      </c>
      <c r="J14" s="89" t="s">
        <v>561</v>
      </c>
    </row>
    <row r="15" ht="30" customHeight="1" spans="1:10">
      <c r="A15" s="86"/>
      <c r="B15" s="87"/>
      <c r="C15" s="83" t="s">
        <v>382</v>
      </c>
      <c r="D15" s="83" t="s">
        <v>662</v>
      </c>
      <c r="E15" s="81" t="s">
        <v>562</v>
      </c>
      <c r="F15" s="82" t="s">
        <v>385</v>
      </c>
      <c r="G15" s="83" t="s">
        <v>386</v>
      </c>
      <c r="H15" s="82" t="s">
        <v>379</v>
      </c>
      <c r="I15" s="82" t="s">
        <v>380</v>
      </c>
      <c r="J15" s="89" t="s">
        <v>563</v>
      </c>
    </row>
  </sheetData>
  <mergeCells count="8">
    <mergeCell ref="A3:J3"/>
    <mergeCell ref="A4:H4"/>
    <mergeCell ref="A7:A11"/>
    <mergeCell ref="A12:A15"/>
    <mergeCell ref="B7:B11"/>
    <mergeCell ref="B12:B15"/>
    <mergeCell ref="C12:C13"/>
    <mergeCell ref="D12:D1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pane ySplit="1" topLeftCell="A2" activePane="bottomLeft" state="frozen"/>
      <selection/>
      <selection pane="bottomLeft" activeCell="H21" sqref="H21"/>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54"/>
      <c r="B1" s="54"/>
      <c r="C1" s="54"/>
      <c r="D1" s="54"/>
      <c r="E1" s="54"/>
      <c r="F1" s="54"/>
      <c r="G1" s="54"/>
      <c r="H1" s="54"/>
    </row>
    <row r="2" ht="18.85" customHeight="1" spans="1:8">
      <c r="A2" s="55"/>
      <c r="B2" s="55"/>
      <c r="C2" s="55"/>
      <c r="D2" s="55"/>
      <c r="E2" s="55"/>
      <c r="F2" s="55"/>
      <c r="G2" s="55"/>
      <c r="H2" s="56" t="s">
        <v>663</v>
      </c>
    </row>
    <row r="3" ht="30.6" customHeight="1" spans="1:8">
      <c r="A3" s="57" t="s">
        <v>664</v>
      </c>
      <c r="B3" s="57"/>
      <c r="C3" s="57"/>
      <c r="D3" s="57"/>
      <c r="E3" s="57"/>
      <c r="F3" s="57"/>
      <c r="G3" s="57"/>
      <c r="H3" s="57"/>
    </row>
    <row r="4" ht="18.85" customHeight="1" spans="1:8">
      <c r="A4" s="58" t="str">
        <f>'部门财务收支预算总表01-1'!A4</f>
        <v>单位名称：中共新平彝族傣族自治县委员会组织部</v>
      </c>
      <c r="B4" s="55"/>
      <c r="C4" s="55"/>
      <c r="D4" s="55"/>
      <c r="E4" s="55"/>
      <c r="F4" s="55"/>
      <c r="G4" s="55"/>
      <c r="H4" s="55"/>
    </row>
    <row r="5" ht="18.85" customHeight="1" spans="1:8">
      <c r="A5" s="59" t="s">
        <v>139</v>
      </c>
      <c r="B5" s="59" t="s">
        <v>665</v>
      </c>
      <c r="C5" s="59" t="s">
        <v>666</v>
      </c>
      <c r="D5" s="59" t="s">
        <v>667</v>
      </c>
      <c r="E5" s="59" t="s">
        <v>668</v>
      </c>
      <c r="F5" s="59" t="s">
        <v>669</v>
      </c>
      <c r="G5" s="59"/>
      <c r="H5" s="59"/>
    </row>
    <row r="6" ht="18.85" customHeight="1" spans="1:8">
      <c r="A6" s="59"/>
      <c r="B6" s="59"/>
      <c r="C6" s="59"/>
      <c r="D6" s="59"/>
      <c r="E6" s="59"/>
      <c r="F6" s="59" t="s">
        <v>602</v>
      </c>
      <c r="G6" s="59" t="s">
        <v>670</v>
      </c>
      <c r="H6" s="59" t="s">
        <v>671</v>
      </c>
    </row>
    <row r="7" ht="18.85" customHeight="1" spans="1:8">
      <c r="A7" s="60" t="s">
        <v>122</v>
      </c>
      <c r="B7" s="60" t="s">
        <v>123</v>
      </c>
      <c r="C7" s="60" t="s">
        <v>124</v>
      </c>
      <c r="D7" s="60" t="s">
        <v>125</v>
      </c>
      <c r="E7" s="60" t="s">
        <v>126</v>
      </c>
      <c r="F7" s="60" t="s">
        <v>127</v>
      </c>
      <c r="G7" s="60" t="s">
        <v>555</v>
      </c>
      <c r="H7" s="60" t="s">
        <v>460</v>
      </c>
    </row>
    <row r="8" s="53" customFormat="1" ht="29.95" customHeight="1" spans="1:8">
      <c r="A8" s="61" t="s">
        <v>47</v>
      </c>
      <c r="B8" s="62"/>
      <c r="C8" s="63"/>
      <c r="D8" s="62"/>
      <c r="E8" s="62"/>
      <c r="F8" s="64"/>
      <c r="G8" s="65"/>
      <c r="H8" s="65">
        <v>26320</v>
      </c>
    </row>
    <row r="9" s="53" customFormat="1" ht="29.95" customHeight="1" spans="1:8">
      <c r="A9" s="61" t="s">
        <v>672</v>
      </c>
      <c r="B9" s="62" t="s">
        <v>673</v>
      </c>
      <c r="C9" s="63" t="str">
        <f>"A02020400"&amp;"  "&amp;"多功能一体机"</f>
        <v>A02020400  多功能一体机</v>
      </c>
      <c r="D9" s="62" t="s">
        <v>609</v>
      </c>
      <c r="E9" s="62" t="s">
        <v>610</v>
      </c>
      <c r="F9" s="64">
        <v>1</v>
      </c>
      <c r="G9" s="65">
        <v>21000</v>
      </c>
      <c r="H9" s="65">
        <v>21000</v>
      </c>
    </row>
    <row r="10" s="53" customFormat="1" ht="29.95" customHeight="1" spans="1:8">
      <c r="A10" s="66"/>
      <c r="B10" s="63" t="s">
        <v>674</v>
      </c>
      <c r="C10" s="63" t="str">
        <f>"A05010204"&amp;"  "&amp;"茶几"</f>
        <v>A05010204  茶几</v>
      </c>
      <c r="D10" s="63" t="s">
        <v>615</v>
      </c>
      <c r="E10" s="62" t="s">
        <v>365</v>
      </c>
      <c r="F10" s="64">
        <v>2</v>
      </c>
      <c r="G10" s="67">
        <v>420</v>
      </c>
      <c r="H10" s="67">
        <v>840</v>
      </c>
    </row>
    <row r="11" s="53" customFormat="1" ht="29.95" customHeight="1" spans="1:8">
      <c r="A11" s="66"/>
      <c r="B11" s="63" t="s">
        <v>674</v>
      </c>
      <c r="C11" s="63" t="str">
        <f>"A05010499"&amp;"  "&amp;"其他沙发类"</f>
        <v>A05010499  其他沙发类</v>
      </c>
      <c r="D11" s="63" t="s">
        <v>616</v>
      </c>
      <c r="E11" s="62" t="s">
        <v>617</v>
      </c>
      <c r="F11" s="64">
        <v>2</v>
      </c>
      <c r="G11" s="67">
        <v>880</v>
      </c>
      <c r="H11" s="67">
        <v>1760</v>
      </c>
    </row>
    <row r="12" s="53" customFormat="1" ht="29.95" customHeight="1" spans="1:8">
      <c r="A12" s="66"/>
      <c r="B12" s="63" t="s">
        <v>674</v>
      </c>
      <c r="C12" s="63" t="str">
        <f>"A05010503"&amp;"  "&amp;"更衣柜"</f>
        <v>A05010503  更衣柜</v>
      </c>
      <c r="D12" s="63" t="s">
        <v>618</v>
      </c>
      <c r="E12" s="62" t="s">
        <v>365</v>
      </c>
      <c r="F12" s="64">
        <v>2</v>
      </c>
      <c r="G12" s="67">
        <v>1360</v>
      </c>
      <c r="H12" s="67">
        <v>2720</v>
      </c>
    </row>
    <row r="13" s="53" customFormat="1" ht="20.15" customHeight="1" spans="1:8">
      <c r="A13" s="62" t="s">
        <v>32</v>
      </c>
      <c r="B13" s="62"/>
      <c r="C13" s="62"/>
      <c r="D13" s="62"/>
      <c r="E13" s="62"/>
      <c r="F13" s="64"/>
      <c r="G13" s="65"/>
      <c r="H13" s="65">
        <v>26320</v>
      </c>
    </row>
  </sheetData>
  <mergeCells count="8">
    <mergeCell ref="A3:H3"/>
    <mergeCell ref="F5:H5"/>
    <mergeCell ref="A13:E13"/>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F22" sqref="F2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675</v>
      </c>
    </row>
    <row r="3" ht="27.85" customHeight="1" spans="1:11">
      <c r="A3" s="44" t="s">
        <v>676</v>
      </c>
      <c r="B3" s="44"/>
      <c r="C3" s="44"/>
      <c r="D3" s="44"/>
      <c r="E3" s="44"/>
      <c r="F3" s="44"/>
      <c r="G3" s="44"/>
      <c r="H3" s="44"/>
      <c r="I3" s="44"/>
      <c r="J3" s="44"/>
      <c r="K3" s="44"/>
    </row>
    <row r="4" ht="13.6" customHeight="1" spans="1:11">
      <c r="A4" s="5" t="str">
        <f>'部门财务收支预算总表01-1'!A4</f>
        <v>单位名称：中共新平彝族傣族自治县委员会组织部</v>
      </c>
      <c r="B4" s="6"/>
      <c r="C4" s="6"/>
      <c r="D4" s="6"/>
      <c r="E4" s="6"/>
      <c r="F4" s="6"/>
      <c r="G4" s="6"/>
      <c r="H4" s="7"/>
      <c r="I4" s="7"/>
      <c r="J4" s="7"/>
      <c r="K4" s="8" t="s">
        <v>130</v>
      </c>
    </row>
    <row r="5" ht="21.8" customHeight="1" spans="1:11">
      <c r="A5" s="9" t="s">
        <v>252</v>
      </c>
      <c r="B5" s="9" t="s">
        <v>141</v>
      </c>
      <c r="C5" s="9" t="s">
        <v>253</v>
      </c>
      <c r="D5" s="10" t="s">
        <v>142</v>
      </c>
      <c r="E5" s="10" t="s">
        <v>143</v>
      </c>
      <c r="F5" s="10" t="s">
        <v>144</v>
      </c>
      <c r="G5" s="10" t="s">
        <v>145</v>
      </c>
      <c r="H5" s="16" t="s">
        <v>32</v>
      </c>
      <c r="I5" s="11" t="s">
        <v>677</v>
      </c>
      <c r="J5" s="12"/>
      <c r="K5" s="13"/>
    </row>
    <row r="6" ht="21.8" customHeight="1" spans="1:11">
      <c r="A6" s="14"/>
      <c r="B6" s="14"/>
      <c r="C6" s="14"/>
      <c r="D6" s="15"/>
      <c r="E6" s="15"/>
      <c r="F6" s="15"/>
      <c r="G6" s="15"/>
      <c r="H6" s="45"/>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52">
        <v>10</v>
      </c>
      <c r="K8" s="52">
        <v>11</v>
      </c>
    </row>
    <row r="9" ht="30.6" customHeight="1" spans="1:11">
      <c r="A9" s="46"/>
      <c r="B9" s="47"/>
      <c r="C9" s="46"/>
      <c r="D9" s="46"/>
      <c r="E9" s="46"/>
      <c r="F9" s="46"/>
      <c r="G9" s="46"/>
      <c r="H9" s="48"/>
      <c r="I9" s="48"/>
      <c r="J9" s="48"/>
      <c r="K9" s="48"/>
    </row>
    <row r="10" ht="30.6" customHeight="1" spans="1:11">
      <c r="A10" s="47"/>
      <c r="B10" s="47"/>
      <c r="C10" s="47"/>
      <c r="D10" s="47"/>
      <c r="E10" s="47"/>
      <c r="F10" s="47"/>
      <c r="G10" s="47"/>
      <c r="H10" s="48"/>
      <c r="I10" s="48"/>
      <c r="J10" s="48"/>
      <c r="K10" s="48"/>
    </row>
    <row r="11" ht="18.85" customHeight="1" spans="1:11">
      <c r="A11" s="49" t="s">
        <v>105</v>
      </c>
      <c r="B11" s="50"/>
      <c r="C11" s="50"/>
      <c r="D11" s="50"/>
      <c r="E11" s="50"/>
      <c r="F11" s="50"/>
      <c r="G11" s="51"/>
      <c r="H11" s="48"/>
      <c r="I11" s="48"/>
      <c r="J11" s="48"/>
      <c r="K11" s="48"/>
    </row>
    <row r="12" customHeight="1" spans="1:1">
      <c r="A12" t="s">
        <v>595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F17" sqref="F17"/>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678</v>
      </c>
    </row>
    <row r="3" ht="27.85" customHeight="1" spans="1:7">
      <c r="A3" s="4" t="s">
        <v>679</v>
      </c>
      <c r="B3" s="4"/>
      <c r="C3" s="4"/>
      <c r="D3" s="4"/>
      <c r="E3" s="4"/>
      <c r="F3" s="4"/>
      <c r="G3" s="4"/>
    </row>
    <row r="4" ht="13.6" customHeight="1" spans="1:7">
      <c r="A4" s="5" t="str">
        <f>'部门财务收支预算总表01-1'!A4</f>
        <v>单位名称：中共新平彝族傣族自治县委员会组织部</v>
      </c>
      <c r="B4" s="6"/>
      <c r="C4" s="6"/>
      <c r="D4" s="6"/>
      <c r="E4" s="7"/>
      <c r="F4" s="7"/>
      <c r="G4" s="8" t="s">
        <v>130</v>
      </c>
    </row>
    <row r="5" ht="21.8" customHeight="1" spans="1:7">
      <c r="A5" s="9" t="s">
        <v>253</v>
      </c>
      <c r="B5" s="9" t="s">
        <v>252</v>
      </c>
      <c r="C5" s="9" t="s">
        <v>141</v>
      </c>
      <c r="D5" s="10" t="s">
        <v>680</v>
      </c>
      <c r="E5" s="11" t="s">
        <v>35</v>
      </c>
      <c r="F5" s="12"/>
      <c r="G5" s="13"/>
    </row>
    <row r="6" ht="21.8" customHeight="1" spans="1:7">
      <c r="A6" s="14"/>
      <c r="B6" s="14"/>
      <c r="C6" s="14"/>
      <c r="D6" s="15"/>
      <c r="E6" s="16" t="s">
        <v>681</v>
      </c>
      <c r="F6" s="10" t="s">
        <v>682</v>
      </c>
      <c r="G6" s="10" t="s">
        <v>683</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t="s">
        <v>47</v>
      </c>
      <c r="B9" s="22" t="s">
        <v>266</v>
      </c>
      <c r="C9" s="23" t="s">
        <v>280</v>
      </c>
      <c r="D9" s="24" t="s">
        <v>684</v>
      </c>
      <c r="E9" s="25">
        <v>1227700</v>
      </c>
      <c r="F9" s="26">
        <v>2005940</v>
      </c>
      <c r="G9" s="26">
        <v>2100000</v>
      </c>
    </row>
    <row r="10" ht="29.95" customHeight="1" spans="1:7">
      <c r="A10" s="21" t="s">
        <v>47</v>
      </c>
      <c r="B10" s="22" t="s">
        <v>266</v>
      </c>
      <c r="C10" s="23" t="s">
        <v>300</v>
      </c>
      <c r="D10" s="24" t="s">
        <v>684</v>
      </c>
      <c r="E10" s="26">
        <v>100000</v>
      </c>
      <c r="F10" s="26">
        <v>200000</v>
      </c>
      <c r="G10" s="26">
        <v>200000</v>
      </c>
    </row>
    <row r="11" ht="29.95" customHeight="1" spans="1:7">
      <c r="A11" s="21" t="s">
        <v>47</v>
      </c>
      <c r="B11" s="22" t="s">
        <v>266</v>
      </c>
      <c r="C11" s="23" t="s">
        <v>315</v>
      </c>
      <c r="D11" s="24" t="s">
        <v>684</v>
      </c>
      <c r="E11" s="26">
        <v>304300</v>
      </c>
      <c r="F11" s="26">
        <v>350000</v>
      </c>
      <c r="G11" s="26">
        <v>350000</v>
      </c>
    </row>
    <row r="12" ht="29.95" customHeight="1" spans="1:7">
      <c r="A12" s="21" t="s">
        <v>47</v>
      </c>
      <c r="B12" s="22" t="s">
        <v>266</v>
      </c>
      <c r="C12" s="23" t="s">
        <v>303</v>
      </c>
      <c r="D12" s="24" t="s">
        <v>684</v>
      </c>
      <c r="E12" s="26">
        <v>300000</v>
      </c>
      <c r="F12" s="26">
        <v>500000</v>
      </c>
      <c r="G12" s="26">
        <v>500000</v>
      </c>
    </row>
    <row r="13" ht="29.95" customHeight="1" spans="1:7">
      <c r="A13" s="21" t="s">
        <v>47</v>
      </c>
      <c r="B13" s="22" t="s">
        <v>260</v>
      </c>
      <c r="C13" s="23" t="s">
        <v>275</v>
      </c>
      <c r="D13" s="24" t="s">
        <v>684</v>
      </c>
      <c r="E13" s="26">
        <v>100000</v>
      </c>
      <c r="F13" s="26">
        <v>100000</v>
      </c>
      <c r="G13" s="26">
        <v>100000</v>
      </c>
    </row>
    <row r="14" ht="29.95" customHeight="1" spans="1:7">
      <c r="A14" s="21" t="s">
        <v>47</v>
      </c>
      <c r="B14" s="22" t="s">
        <v>260</v>
      </c>
      <c r="C14" s="23" t="s">
        <v>322</v>
      </c>
      <c r="D14" s="24" t="s">
        <v>684</v>
      </c>
      <c r="E14" s="26">
        <v>67602</v>
      </c>
      <c r="F14" s="26">
        <v>67602</v>
      </c>
      <c r="G14" s="26">
        <v>67602</v>
      </c>
    </row>
    <row r="15" ht="29.95" customHeight="1" spans="1:7">
      <c r="A15" s="27" t="s">
        <v>47</v>
      </c>
      <c r="B15" s="28" t="s">
        <v>266</v>
      </c>
      <c r="C15" s="29" t="s">
        <v>325</v>
      </c>
      <c r="D15" s="30" t="s">
        <v>684</v>
      </c>
      <c r="E15" s="31">
        <v>324904.85</v>
      </c>
      <c r="F15" s="31">
        <v>755309</v>
      </c>
      <c r="G15" s="31">
        <v>755309</v>
      </c>
    </row>
    <row r="16" ht="29.95" customHeight="1" spans="1:7">
      <c r="A16" s="21" t="s">
        <v>47</v>
      </c>
      <c r="B16" s="22" t="s">
        <v>256</v>
      </c>
      <c r="C16" s="23" t="s">
        <v>258</v>
      </c>
      <c r="D16" s="24" t="s">
        <v>684</v>
      </c>
      <c r="E16" s="25">
        <v>193300</v>
      </c>
      <c r="F16" s="32"/>
      <c r="G16" s="32"/>
    </row>
    <row r="17" ht="29.95" customHeight="1" spans="1:7">
      <c r="A17" s="21" t="s">
        <v>47</v>
      </c>
      <c r="B17" s="22" t="s">
        <v>260</v>
      </c>
      <c r="C17" s="23" t="s">
        <v>262</v>
      </c>
      <c r="D17" s="24" t="s">
        <v>684</v>
      </c>
      <c r="E17" s="25">
        <v>200100</v>
      </c>
      <c r="F17" s="32"/>
      <c r="G17" s="32"/>
    </row>
    <row r="18" ht="29.95" customHeight="1" spans="1:7">
      <c r="A18" s="21" t="s">
        <v>47</v>
      </c>
      <c r="B18" s="22" t="s">
        <v>266</v>
      </c>
      <c r="C18" s="23" t="s">
        <v>268</v>
      </c>
      <c r="D18" s="24" t="s">
        <v>684</v>
      </c>
      <c r="E18" s="25">
        <v>1751800</v>
      </c>
      <c r="F18" s="33"/>
      <c r="G18" s="33"/>
    </row>
    <row r="19" ht="29.95" customHeight="1" spans="1:7">
      <c r="A19" s="27" t="s">
        <v>47</v>
      </c>
      <c r="B19" s="28" t="s">
        <v>266</v>
      </c>
      <c r="C19" s="34" t="s">
        <v>297</v>
      </c>
      <c r="D19" s="30" t="s">
        <v>684</v>
      </c>
      <c r="E19" s="35">
        <v>63000</v>
      </c>
      <c r="F19" s="35"/>
      <c r="G19" s="35"/>
    </row>
    <row r="20" ht="29.95" customHeight="1" spans="1:7">
      <c r="A20" s="27" t="s">
        <v>47</v>
      </c>
      <c r="B20" s="28" t="s">
        <v>266</v>
      </c>
      <c r="C20" s="29" t="s">
        <v>325</v>
      </c>
      <c r="D20" s="30" t="s">
        <v>684</v>
      </c>
      <c r="E20" s="35">
        <v>324904.85</v>
      </c>
      <c r="F20" s="35"/>
      <c r="G20" s="35"/>
    </row>
    <row r="21" ht="29.95" customHeight="1" spans="1:7">
      <c r="A21" s="27" t="s">
        <v>47</v>
      </c>
      <c r="B21" s="22" t="s">
        <v>260</v>
      </c>
      <c r="C21" s="36" t="s">
        <v>331</v>
      </c>
      <c r="D21" s="30" t="s">
        <v>684</v>
      </c>
      <c r="E21" s="26">
        <v>4167</v>
      </c>
      <c r="F21" s="26"/>
      <c r="G21" s="26"/>
    </row>
    <row r="22" ht="29.95" customHeight="1" spans="1:7">
      <c r="A22" s="27" t="s">
        <v>47</v>
      </c>
      <c r="B22" s="28" t="s">
        <v>266</v>
      </c>
      <c r="C22" s="36" t="s">
        <v>335</v>
      </c>
      <c r="D22" s="30" t="s">
        <v>684</v>
      </c>
      <c r="E22" s="26">
        <v>200050</v>
      </c>
      <c r="F22" s="26"/>
      <c r="G22" s="26"/>
    </row>
    <row r="23" ht="29.95" customHeight="1" spans="1:7">
      <c r="A23" s="37" t="s">
        <v>47</v>
      </c>
      <c r="B23" s="38" t="s">
        <v>266</v>
      </c>
      <c r="C23" s="36" t="s">
        <v>338</v>
      </c>
      <c r="D23" s="39" t="s">
        <v>684</v>
      </c>
      <c r="E23" s="26">
        <v>40000</v>
      </c>
      <c r="F23" s="26"/>
      <c r="G23" s="26"/>
    </row>
    <row r="24" ht="29.25" customHeight="1" spans="1:7">
      <c r="A24" s="40" t="s">
        <v>32</v>
      </c>
      <c r="B24" s="41" t="s">
        <v>685</v>
      </c>
      <c r="C24" s="41"/>
      <c r="D24" s="42"/>
      <c r="E24" s="43">
        <f>SUM(E9:E23)</f>
        <v>5201828.7</v>
      </c>
      <c r="F24" s="43">
        <f>SUM(F9:F19)</f>
        <v>3978851</v>
      </c>
      <c r="G24" s="43">
        <f>SUM(G9:G19)</f>
        <v>4072911</v>
      </c>
    </row>
  </sheetData>
  <mergeCells count="11">
    <mergeCell ref="A3:G3"/>
    <mergeCell ref="A4:D4"/>
    <mergeCell ref="E5:G5"/>
    <mergeCell ref="A24:D24"/>
    <mergeCell ref="A5:A7"/>
    <mergeCell ref="B5:B7"/>
    <mergeCell ref="C5:C7"/>
    <mergeCell ref="D5:D7"/>
    <mergeCell ref="E6:E7"/>
    <mergeCell ref="F6:F7"/>
    <mergeCell ref="G6:G7"/>
  </mergeCells>
  <pageMargins left="0.75" right="0.75" top="1" bottom="1" header="0.5" footer="0.5"/>
  <pageSetup paperSize="9" scale="65" orientation="landscape"/>
  <headerFooter/>
  <ignoredErrors>
    <ignoredError sqref="E24:G24"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G19" sqref="G19"/>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213"/>
      <c r="J2" s="226"/>
      <c r="R2" s="3" t="s">
        <v>28</v>
      </c>
    </row>
    <row r="3" ht="36" customHeight="1" spans="1:19">
      <c r="A3" s="214" t="s">
        <v>29</v>
      </c>
      <c r="B3" s="44"/>
      <c r="C3" s="44"/>
      <c r="D3" s="44"/>
      <c r="E3" s="44"/>
      <c r="F3" s="44"/>
      <c r="G3" s="44"/>
      <c r="H3" s="44"/>
      <c r="I3" s="44"/>
      <c r="J3" s="69"/>
      <c r="K3" s="44"/>
      <c r="L3" s="44"/>
      <c r="M3" s="44"/>
      <c r="N3" s="44"/>
      <c r="O3" s="44"/>
      <c r="P3" s="44"/>
      <c r="Q3" s="44"/>
      <c r="R3" s="44"/>
      <c r="S3" s="44"/>
    </row>
    <row r="4" ht="20.3" customHeight="1" spans="1:19">
      <c r="A4" s="132" t="str">
        <f>'部门财务收支预算总表01-1'!A4</f>
        <v>单位名称：中共新平彝族傣族自治县委员会组织部</v>
      </c>
      <c r="B4" s="7"/>
      <c r="C4" s="7"/>
      <c r="D4" s="7"/>
      <c r="E4" s="7"/>
      <c r="F4" s="7"/>
      <c r="G4" s="7"/>
      <c r="H4" s="7"/>
      <c r="I4" s="7"/>
      <c r="J4" s="227"/>
      <c r="K4" s="7"/>
      <c r="L4" s="7"/>
      <c r="M4" s="7"/>
      <c r="N4" s="8"/>
      <c r="O4" s="8"/>
      <c r="P4" s="8"/>
      <c r="Q4" s="8"/>
      <c r="R4" s="8" t="s">
        <v>3</v>
      </c>
      <c r="S4" s="8" t="s">
        <v>3</v>
      </c>
    </row>
    <row r="5" ht="18.85" customHeight="1" spans="1:19">
      <c r="A5" s="215" t="s">
        <v>30</v>
      </c>
      <c r="B5" s="216" t="s">
        <v>31</v>
      </c>
      <c r="C5" s="216" t="s">
        <v>32</v>
      </c>
      <c r="D5" s="217" t="s">
        <v>33</v>
      </c>
      <c r="E5" s="218"/>
      <c r="F5" s="218"/>
      <c r="G5" s="218"/>
      <c r="H5" s="218"/>
      <c r="I5" s="218"/>
      <c r="J5" s="228"/>
      <c r="K5" s="218"/>
      <c r="L5" s="218"/>
      <c r="M5" s="218"/>
      <c r="N5" s="229"/>
      <c r="O5" s="229" t="s">
        <v>21</v>
      </c>
      <c r="P5" s="229"/>
      <c r="Q5" s="229"/>
      <c r="R5" s="229"/>
      <c r="S5" s="229"/>
    </row>
    <row r="6" ht="18" customHeight="1" spans="1:19">
      <c r="A6" s="219"/>
      <c r="B6" s="220"/>
      <c r="C6" s="220"/>
      <c r="D6" s="220" t="s">
        <v>34</v>
      </c>
      <c r="E6" s="220" t="s">
        <v>35</v>
      </c>
      <c r="F6" s="220" t="s">
        <v>36</v>
      </c>
      <c r="G6" s="220" t="s">
        <v>37</v>
      </c>
      <c r="H6" s="220" t="s">
        <v>38</v>
      </c>
      <c r="I6" s="230" t="s">
        <v>39</v>
      </c>
      <c r="J6" s="231"/>
      <c r="K6" s="230" t="s">
        <v>40</v>
      </c>
      <c r="L6" s="230" t="s">
        <v>41</v>
      </c>
      <c r="M6" s="230" t="s">
        <v>42</v>
      </c>
      <c r="N6" s="232" t="s">
        <v>43</v>
      </c>
      <c r="O6" s="233" t="s">
        <v>34</v>
      </c>
      <c r="P6" s="233" t="s">
        <v>35</v>
      </c>
      <c r="Q6" s="233" t="s">
        <v>36</v>
      </c>
      <c r="R6" s="233" t="s">
        <v>37</v>
      </c>
      <c r="S6" s="233" t="s">
        <v>44</v>
      </c>
    </row>
    <row r="7" ht="29.3" customHeight="1" spans="1:19">
      <c r="A7" s="221"/>
      <c r="B7" s="222"/>
      <c r="C7" s="222"/>
      <c r="D7" s="222"/>
      <c r="E7" s="222"/>
      <c r="F7" s="222"/>
      <c r="G7" s="222"/>
      <c r="H7" s="222"/>
      <c r="I7" s="234" t="s">
        <v>34</v>
      </c>
      <c r="J7" s="234" t="s">
        <v>45</v>
      </c>
      <c r="K7" s="234" t="s">
        <v>40</v>
      </c>
      <c r="L7" s="234" t="s">
        <v>41</v>
      </c>
      <c r="M7" s="234" t="s">
        <v>42</v>
      </c>
      <c r="N7" s="234" t="s">
        <v>43</v>
      </c>
      <c r="O7" s="234"/>
      <c r="P7" s="234"/>
      <c r="Q7" s="234"/>
      <c r="R7" s="234"/>
      <c r="S7" s="234"/>
    </row>
    <row r="8" ht="16.5" customHeight="1" spans="1:19">
      <c r="A8" s="223">
        <v>1</v>
      </c>
      <c r="B8" s="20">
        <v>2</v>
      </c>
      <c r="C8" s="20">
        <v>3</v>
      </c>
      <c r="D8" s="20">
        <v>4</v>
      </c>
      <c r="E8" s="223">
        <v>5</v>
      </c>
      <c r="F8" s="20">
        <v>6</v>
      </c>
      <c r="G8" s="20">
        <v>7</v>
      </c>
      <c r="H8" s="223">
        <v>8</v>
      </c>
      <c r="I8" s="20">
        <v>9</v>
      </c>
      <c r="J8" s="52">
        <v>10</v>
      </c>
      <c r="K8" s="52">
        <v>11</v>
      </c>
      <c r="L8" s="235">
        <v>12</v>
      </c>
      <c r="M8" s="52">
        <v>13</v>
      </c>
      <c r="N8" s="52">
        <v>14</v>
      </c>
      <c r="O8" s="52">
        <v>15</v>
      </c>
      <c r="P8" s="52">
        <v>16</v>
      </c>
      <c r="Q8" s="52">
        <v>17</v>
      </c>
      <c r="R8" s="52">
        <v>18</v>
      </c>
      <c r="S8" s="52">
        <v>19</v>
      </c>
    </row>
    <row r="9" s="150" customFormat="1" ht="24.75" customHeight="1" spans="1:19">
      <c r="A9" s="186" t="s">
        <v>46</v>
      </c>
      <c r="B9" s="186" t="s">
        <v>47</v>
      </c>
      <c r="C9" s="166">
        <v>12610080.85</v>
      </c>
      <c r="D9" s="178">
        <v>12586980.85</v>
      </c>
      <c r="E9" s="178">
        <v>12586980.85</v>
      </c>
      <c r="F9" s="166"/>
      <c r="G9" s="166"/>
      <c r="H9" s="166"/>
      <c r="I9" s="166">
        <v>23100</v>
      </c>
      <c r="J9" s="166"/>
      <c r="K9" s="166"/>
      <c r="L9" s="166"/>
      <c r="M9" s="166"/>
      <c r="N9" s="166">
        <v>23100</v>
      </c>
      <c r="O9" s="166"/>
      <c r="P9" s="166"/>
      <c r="Q9" s="166"/>
      <c r="R9" s="166"/>
      <c r="S9" s="166"/>
    </row>
    <row r="10" s="150" customFormat="1" ht="24.75" customHeight="1" spans="1:19">
      <c r="A10" s="187">
        <v>188001</v>
      </c>
      <c r="B10" s="187" t="s">
        <v>47</v>
      </c>
      <c r="C10" s="166">
        <v>12610080.85</v>
      </c>
      <c r="D10" s="178">
        <v>12586980.85</v>
      </c>
      <c r="E10" s="178">
        <v>12586980.85</v>
      </c>
      <c r="F10" s="166"/>
      <c r="G10" s="166"/>
      <c r="H10" s="166"/>
      <c r="I10" s="166">
        <v>23100</v>
      </c>
      <c r="J10" s="166"/>
      <c r="K10" s="166"/>
      <c r="L10" s="166"/>
      <c r="M10" s="166"/>
      <c r="N10" s="166">
        <v>23100</v>
      </c>
      <c r="O10" s="151"/>
      <c r="P10" s="151"/>
      <c r="Q10" s="151"/>
      <c r="R10" s="151"/>
      <c r="S10" s="151"/>
    </row>
    <row r="11" ht="24.75" customHeight="1" spans="1:19">
      <c r="A11" s="224" t="s">
        <v>32</v>
      </c>
      <c r="B11" s="225"/>
      <c r="C11" s="166">
        <v>12610080.85</v>
      </c>
      <c r="D11" s="178">
        <v>12586980.85</v>
      </c>
      <c r="E11" s="178">
        <v>12586980.85</v>
      </c>
      <c r="F11" s="130"/>
      <c r="G11" s="130"/>
      <c r="H11" s="130"/>
      <c r="I11" s="166">
        <v>23100</v>
      </c>
      <c r="J11" s="130"/>
      <c r="K11" s="130"/>
      <c r="L11" s="130"/>
      <c r="M11" s="130"/>
      <c r="N11" s="166">
        <v>23100</v>
      </c>
      <c r="O11" s="130"/>
      <c r="P11" s="130"/>
      <c r="Q11" s="130"/>
      <c r="R11" s="130"/>
      <c r="S11" s="130"/>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17" activePane="bottomLeft" state="frozen"/>
      <selection/>
      <selection pane="bottomLeft" activeCell="E33" sqref="E33:J33"/>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90" t="s">
        <v>48</v>
      </c>
    </row>
    <row r="3" ht="28.5" customHeight="1" spans="1:15">
      <c r="A3" s="44" t="s">
        <v>49</v>
      </c>
      <c r="B3" s="44"/>
      <c r="C3" s="44"/>
      <c r="D3" s="44"/>
      <c r="E3" s="44"/>
      <c r="F3" s="44"/>
      <c r="G3" s="44"/>
      <c r="H3" s="44"/>
      <c r="I3" s="44"/>
      <c r="J3" s="44"/>
      <c r="K3" s="44"/>
      <c r="L3" s="44"/>
      <c r="M3" s="44"/>
      <c r="N3" s="44"/>
      <c r="O3" s="44"/>
    </row>
    <row r="4" ht="15.05" customHeight="1" spans="1:15">
      <c r="A4" s="145" t="str">
        <f>'部门财务收支预算总表01-1'!A4</f>
        <v>单位名称：中共新平彝族傣族自治县委员会组织部</v>
      </c>
      <c r="B4" s="146"/>
      <c r="C4" s="93"/>
      <c r="D4" s="93"/>
      <c r="E4" s="93"/>
      <c r="F4" s="93"/>
      <c r="G4" s="7"/>
      <c r="H4" s="93"/>
      <c r="I4" s="93"/>
      <c r="J4" s="7"/>
      <c r="K4" s="93"/>
      <c r="L4" s="93"/>
      <c r="M4" s="7"/>
      <c r="N4" s="7"/>
      <c r="O4" s="147" t="s">
        <v>3</v>
      </c>
    </row>
    <row r="5" ht="18.85" customHeight="1" spans="1:15">
      <c r="A5" s="10" t="s">
        <v>50</v>
      </c>
      <c r="B5" s="10" t="s">
        <v>51</v>
      </c>
      <c r="C5" s="16" t="s">
        <v>32</v>
      </c>
      <c r="D5" s="98" t="s">
        <v>35</v>
      </c>
      <c r="E5" s="98"/>
      <c r="F5" s="98"/>
      <c r="G5" s="205" t="s">
        <v>36</v>
      </c>
      <c r="H5" s="10" t="s">
        <v>37</v>
      </c>
      <c r="I5" s="10" t="s">
        <v>52</v>
      </c>
      <c r="J5" s="11" t="s">
        <v>53</v>
      </c>
      <c r="K5" s="108" t="s">
        <v>54</v>
      </c>
      <c r="L5" s="108" t="s">
        <v>55</v>
      </c>
      <c r="M5" s="108" t="s">
        <v>56</v>
      </c>
      <c r="N5" s="108" t="s">
        <v>57</v>
      </c>
      <c r="O5" s="125" t="s">
        <v>58</v>
      </c>
    </row>
    <row r="6" ht="29.95" customHeight="1" spans="1:15">
      <c r="A6" s="19"/>
      <c r="B6" s="19"/>
      <c r="C6" s="19"/>
      <c r="D6" s="98" t="s">
        <v>34</v>
      </c>
      <c r="E6" s="98" t="s">
        <v>59</v>
      </c>
      <c r="F6" s="98" t="s">
        <v>60</v>
      </c>
      <c r="G6" s="19"/>
      <c r="H6" s="19"/>
      <c r="I6" s="19"/>
      <c r="J6" s="98" t="s">
        <v>34</v>
      </c>
      <c r="K6" s="129" t="s">
        <v>54</v>
      </c>
      <c r="L6" s="129" t="s">
        <v>55</v>
      </c>
      <c r="M6" s="129" t="s">
        <v>56</v>
      </c>
      <c r="N6" s="129" t="s">
        <v>57</v>
      </c>
      <c r="O6" s="129" t="s">
        <v>58</v>
      </c>
    </row>
    <row r="7" ht="16.55" customHeight="1" spans="1:15">
      <c r="A7" s="98">
        <v>1</v>
      </c>
      <c r="B7" s="98">
        <v>2</v>
      </c>
      <c r="C7" s="98">
        <v>3</v>
      </c>
      <c r="D7" s="98">
        <v>4</v>
      </c>
      <c r="E7" s="98">
        <v>5</v>
      </c>
      <c r="F7" s="98">
        <v>6</v>
      </c>
      <c r="G7" s="98">
        <v>7</v>
      </c>
      <c r="H7" s="71">
        <v>8</v>
      </c>
      <c r="I7" s="71">
        <v>9</v>
      </c>
      <c r="J7" s="71">
        <v>10</v>
      </c>
      <c r="K7" s="71">
        <v>11</v>
      </c>
      <c r="L7" s="71">
        <v>12</v>
      </c>
      <c r="M7" s="71">
        <v>13</v>
      </c>
      <c r="N7" s="71">
        <v>14</v>
      </c>
      <c r="O7" s="98">
        <v>15</v>
      </c>
    </row>
    <row r="8" s="131" customFormat="1" ht="21" customHeight="1" spans="1:15">
      <c r="A8" s="186" t="s">
        <v>61</v>
      </c>
      <c r="B8" s="186" t="s">
        <v>62</v>
      </c>
      <c r="C8" s="166">
        <v>10118187.85</v>
      </c>
      <c r="D8" s="65">
        <v>10095087.85</v>
      </c>
      <c r="E8" s="65">
        <v>5285766</v>
      </c>
      <c r="F8" s="65">
        <v>4809321.85</v>
      </c>
      <c r="G8" s="189"/>
      <c r="H8" s="189"/>
      <c r="I8" s="189"/>
      <c r="J8" s="206">
        <v>23100</v>
      </c>
      <c r="K8" s="207"/>
      <c r="L8" s="207"/>
      <c r="M8" s="207"/>
      <c r="N8" s="207"/>
      <c r="O8" s="208">
        <v>23100</v>
      </c>
    </row>
    <row r="9" s="131" customFormat="1" ht="21" customHeight="1" spans="1:15">
      <c r="A9" s="187">
        <v>20103</v>
      </c>
      <c r="B9" s="187" t="s">
        <v>63</v>
      </c>
      <c r="C9" s="166">
        <v>200050</v>
      </c>
      <c r="D9" s="65">
        <v>200050</v>
      </c>
      <c r="E9" s="65"/>
      <c r="F9" s="65">
        <v>200050</v>
      </c>
      <c r="G9" s="189"/>
      <c r="H9" s="189"/>
      <c r="I9" s="189"/>
      <c r="J9" s="209"/>
      <c r="K9" s="210"/>
      <c r="L9" s="210"/>
      <c r="M9" s="210"/>
      <c r="N9" s="210"/>
      <c r="O9" s="211"/>
    </row>
    <row r="10" s="131" customFormat="1" ht="21" customHeight="1" spans="1:15">
      <c r="A10" s="188">
        <v>2010302</v>
      </c>
      <c r="B10" s="188" t="s">
        <v>64</v>
      </c>
      <c r="C10" s="166">
        <v>200050</v>
      </c>
      <c r="D10" s="65">
        <v>200050</v>
      </c>
      <c r="E10" s="65"/>
      <c r="F10" s="65">
        <v>200050</v>
      </c>
      <c r="G10" s="189"/>
      <c r="H10" s="189"/>
      <c r="I10" s="189"/>
      <c r="J10" s="209"/>
      <c r="K10" s="210"/>
      <c r="L10" s="210"/>
      <c r="M10" s="210"/>
      <c r="N10" s="210"/>
      <c r="O10" s="211"/>
    </row>
    <row r="11" s="131" customFormat="1" ht="21" customHeight="1" spans="1:15">
      <c r="A11" s="187">
        <v>20129</v>
      </c>
      <c r="B11" s="187" t="s">
        <v>65</v>
      </c>
      <c r="C11" s="166">
        <v>4167</v>
      </c>
      <c r="D11" s="65">
        <v>4167</v>
      </c>
      <c r="E11" s="65"/>
      <c r="F11" s="65">
        <v>4167</v>
      </c>
      <c r="G11" s="189"/>
      <c r="H11" s="189"/>
      <c r="I11" s="189"/>
      <c r="J11" s="209"/>
      <c r="K11" s="210"/>
      <c r="L11" s="210"/>
      <c r="M11" s="210"/>
      <c r="N11" s="210"/>
      <c r="O11" s="211"/>
    </row>
    <row r="12" s="131" customFormat="1" ht="21" customHeight="1" spans="1:15">
      <c r="A12" s="188">
        <v>2012902</v>
      </c>
      <c r="B12" s="188" t="s">
        <v>64</v>
      </c>
      <c r="C12" s="166">
        <v>4167</v>
      </c>
      <c r="D12" s="65">
        <v>4167</v>
      </c>
      <c r="E12" s="65"/>
      <c r="F12" s="65">
        <v>4167</v>
      </c>
      <c r="G12" s="189"/>
      <c r="H12" s="189"/>
      <c r="I12" s="189"/>
      <c r="J12" s="209"/>
      <c r="K12" s="210"/>
      <c r="L12" s="210"/>
      <c r="M12" s="210"/>
      <c r="N12" s="210"/>
      <c r="O12" s="211"/>
    </row>
    <row r="13" s="131" customFormat="1" ht="21" customHeight="1" spans="1:15">
      <c r="A13" s="187" t="s">
        <v>66</v>
      </c>
      <c r="B13" s="187" t="s">
        <v>67</v>
      </c>
      <c r="C13" s="65">
        <v>9913970.85</v>
      </c>
      <c r="D13" s="65">
        <v>9890870.85</v>
      </c>
      <c r="E13" s="65">
        <v>5285766</v>
      </c>
      <c r="F13" s="65">
        <v>4605104.85</v>
      </c>
      <c r="G13" s="189"/>
      <c r="H13" s="189"/>
      <c r="I13" s="189"/>
      <c r="J13" s="212">
        <v>23100</v>
      </c>
      <c r="K13" s="210"/>
      <c r="L13" s="210"/>
      <c r="M13" s="210"/>
      <c r="N13" s="210"/>
      <c r="O13" s="211">
        <v>23100</v>
      </c>
    </row>
    <row r="14" s="131" customFormat="1" ht="21" customHeight="1" spans="1:15">
      <c r="A14" s="188" t="s">
        <v>68</v>
      </c>
      <c r="B14" s="188" t="s">
        <v>69</v>
      </c>
      <c r="C14" s="65">
        <v>5507386</v>
      </c>
      <c r="D14" s="65">
        <v>5507386</v>
      </c>
      <c r="E14" s="65">
        <v>5285766</v>
      </c>
      <c r="F14" s="65">
        <v>221620</v>
      </c>
      <c r="G14" s="189"/>
      <c r="H14" s="189"/>
      <c r="I14" s="189"/>
      <c r="J14" s="212"/>
      <c r="K14" s="210"/>
      <c r="L14" s="210"/>
      <c r="M14" s="210"/>
      <c r="N14" s="210"/>
      <c r="O14" s="210"/>
    </row>
    <row r="15" s="131" customFormat="1" ht="21" customHeight="1" spans="1:15">
      <c r="A15" s="188" t="s">
        <v>70</v>
      </c>
      <c r="B15" s="188" t="s">
        <v>64</v>
      </c>
      <c r="C15" s="65">
        <v>951004.85</v>
      </c>
      <c r="D15" s="65">
        <v>927904.85</v>
      </c>
      <c r="E15" s="65"/>
      <c r="F15" s="65">
        <v>927904.85</v>
      </c>
      <c r="G15" s="189"/>
      <c r="H15" s="189"/>
      <c r="I15" s="189"/>
      <c r="J15" s="212">
        <v>23100</v>
      </c>
      <c r="K15" s="210"/>
      <c r="L15" s="210"/>
      <c r="M15" s="210"/>
      <c r="N15" s="210"/>
      <c r="O15" s="211">
        <v>23100</v>
      </c>
    </row>
    <row r="16" s="131" customFormat="1" ht="21" customHeight="1" spans="1:15">
      <c r="A16" s="188" t="s">
        <v>71</v>
      </c>
      <c r="B16" s="188" t="s">
        <v>72</v>
      </c>
      <c r="C16" s="189">
        <v>200100</v>
      </c>
      <c r="D16" s="189">
        <v>200100</v>
      </c>
      <c r="E16" s="189"/>
      <c r="F16" s="189">
        <v>200100</v>
      </c>
      <c r="G16" s="189"/>
      <c r="H16" s="189"/>
      <c r="I16" s="189"/>
      <c r="J16" s="212"/>
      <c r="K16" s="210"/>
      <c r="L16" s="210"/>
      <c r="M16" s="210"/>
      <c r="N16" s="210"/>
      <c r="O16" s="210"/>
    </row>
    <row r="17" s="131" customFormat="1" ht="21" customHeight="1" spans="1:15">
      <c r="A17" s="188" t="s">
        <v>73</v>
      </c>
      <c r="B17" s="188" t="s">
        <v>74</v>
      </c>
      <c r="C17" s="189">
        <v>3255480</v>
      </c>
      <c r="D17" s="189">
        <v>3255480</v>
      </c>
      <c r="E17" s="189"/>
      <c r="F17" s="189">
        <v>3255480</v>
      </c>
      <c r="G17" s="189"/>
      <c r="H17" s="189"/>
      <c r="I17" s="189"/>
      <c r="J17" s="212"/>
      <c r="K17" s="210"/>
      <c r="L17" s="210"/>
      <c r="M17" s="210"/>
      <c r="N17" s="210"/>
      <c r="O17" s="210"/>
    </row>
    <row r="18" s="131" customFormat="1" ht="21" customHeight="1" spans="1:15">
      <c r="A18" s="186" t="s">
        <v>75</v>
      </c>
      <c r="B18" s="186" t="s">
        <v>76</v>
      </c>
      <c r="C18" s="189">
        <v>971446</v>
      </c>
      <c r="D18" s="189">
        <v>971446</v>
      </c>
      <c r="E18" s="189">
        <v>903844</v>
      </c>
      <c r="F18" s="189">
        <v>67602</v>
      </c>
      <c r="G18" s="189"/>
      <c r="H18" s="189"/>
      <c r="I18" s="189"/>
      <c r="J18" s="212"/>
      <c r="K18" s="210"/>
      <c r="L18" s="210"/>
      <c r="M18" s="210"/>
      <c r="N18" s="210"/>
      <c r="O18" s="210"/>
    </row>
    <row r="19" s="131" customFormat="1" ht="21" customHeight="1" spans="1:15">
      <c r="A19" s="187" t="s">
        <v>77</v>
      </c>
      <c r="B19" s="187" t="s">
        <v>78</v>
      </c>
      <c r="C19" s="189">
        <v>903844</v>
      </c>
      <c r="D19" s="189">
        <v>903844</v>
      </c>
      <c r="E19" s="189">
        <v>903844</v>
      </c>
      <c r="F19" s="189"/>
      <c r="G19" s="189"/>
      <c r="H19" s="189"/>
      <c r="I19" s="189"/>
      <c r="J19" s="212"/>
      <c r="K19" s="210"/>
      <c r="L19" s="210"/>
      <c r="M19" s="210"/>
      <c r="N19" s="210"/>
      <c r="O19" s="210"/>
    </row>
    <row r="20" s="131" customFormat="1" ht="21" customHeight="1" spans="1:15">
      <c r="A20" s="188" t="s">
        <v>79</v>
      </c>
      <c r="B20" s="188" t="s">
        <v>80</v>
      </c>
      <c r="C20" s="189">
        <v>58700</v>
      </c>
      <c r="D20" s="189">
        <v>58700</v>
      </c>
      <c r="E20" s="189">
        <v>58700</v>
      </c>
      <c r="F20" s="189"/>
      <c r="G20" s="189"/>
      <c r="H20" s="189"/>
      <c r="I20" s="189"/>
      <c r="J20" s="212"/>
      <c r="K20" s="210"/>
      <c r="L20" s="210"/>
      <c r="M20" s="210"/>
      <c r="N20" s="210"/>
      <c r="O20" s="210"/>
    </row>
    <row r="21" s="131" customFormat="1" ht="21" customHeight="1" spans="1:15">
      <c r="A21" s="188" t="s">
        <v>81</v>
      </c>
      <c r="B21" s="188" t="s">
        <v>82</v>
      </c>
      <c r="C21" s="189">
        <v>845144</v>
      </c>
      <c r="D21" s="189">
        <v>845144</v>
      </c>
      <c r="E21" s="189">
        <v>845144</v>
      </c>
      <c r="F21" s="189"/>
      <c r="G21" s="189"/>
      <c r="H21" s="189"/>
      <c r="I21" s="189"/>
      <c r="J21" s="212"/>
      <c r="K21" s="210"/>
      <c r="L21" s="210"/>
      <c r="M21" s="210"/>
      <c r="N21" s="210"/>
      <c r="O21" s="210"/>
    </row>
    <row r="22" s="131" customFormat="1" ht="21" customHeight="1" spans="1:15">
      <c r="A22" s="187" t="s">
        <v>83</v>
      </c>
      <c r="B22" s="187" t="s">
        <v>84</v>
      </c>
      <c r="C22" s="189">
        <v>67602</v>
      </c>
      <c r="D22" s="189">
        <v>67602</v>
      </c>
      <c r="E22" s="189"/>
      <c r="F22" s="189">
        <v>67602</v>
      </c>
      <c r="G22" s="189"/>
      <c r="H22" s="189"/>
      <c r="I22" s="189"/>
      <c r="J22" s="212"/>
      <c r="K22" s="210"/>
      <c r="L22" s="210"/>
      <c r="M22" s="210"/>
      <c r="N22" s="210"/>
      <c r="O22" s="210"/>
    </row>
    <row r="23" s="131" customFormat="1" ht="21" customHeight="1" spans="1:15">
      <c r="A23" s="188" t="s">
        <v>85</v>
      </c>
      <c r="B23" s="188" t="s">
        <v>86</v>
      </c>
      <c r="C23" s="189">
        <v>67602</v>
      </c>
      <c r="D23" s="189">
        <v>67602</v>
      </c>
      <c r="E23" s="189"/>
      <c r="F23" s="189">
        <v>67602</v>
      </c>
      <c r="G23" s="189"/>
      <c r="H23" s="189"/>
      <c r="I23" s="189"/>
      <c r="J23" s="212"/>
      <c r="K23" s="210"/>
      <c r="L23" s="210"/>
      <c r="M23" s="210"/>
      <c r="N23" s="210"/>
      <c r="O23" s="210"/>
    </row>
    <row r="24" s="131" customFormat="1" ht="21" customHeight="1" spans="1:15">
      <c r="A24" s="186" t="s">
        <v>87</v>
      </c>
      <c r="B24" s="186" t="s">
        <v>88</v>
      </c>
      <c r="C24" s="189">
        <v>606407</v>
      </c>
      <c r="D24" s="189">
        <v>606407</v>
      </c>
      <c r="E24" s="189">
        <v>606407</v>
      </c>
      <c r="F24" s="189"/>
      <c r="G24" s="189"/>
      <c r="H24" s="189"/>
      <c r="I24" s="189"/>
      <c r="J24" s="212"/>
      <c r="K24" s="210"/>
      <c r="L24" s="210"/>
      <c r="M24" s="210"/>
      <c r="N24" s="210"/>
      <c r="O24" s="210"/>
    </row>
    <row r="25" s="131" customFormat="1" ht="21" customHeight="1" spans="1:15">
      <c r="A25" s="187" t="s">
        <v>89</v>
      </c>
      <c r="B25" s="187" t="s">
        <v>90</v>
      </c>
      <c r="C25" s="189">
        <v>606407</v>
      </c>
      <c r="D25" s="189">
        <v>606407</v>
      </c>
      <c r="E25" s="189">
        <v>606407</v>
      </c>
      <c r="F25" s="189"/>
      <c r="G25" s="189"/>
      <c r="H25" s="189"/>
      <c r="I25" s="189"/>
      <c r="J25" s="212"/>
      <c r="K25" s="210"/>
      <c r="L25" s="210"/>
      <c r="M25" s="210"/>
      <c r="N25" s="210"/>
      <c r="O25" s="210"/>
    </row>
    <row r="26" s="131" customFormat="1" ht="21" customHeight="1" spans="1:15">
      <c r="A26" s="188" t="s">
        <v>91</v>
      </c>
      <c r="B26" s="188" t="s">
        <v>92</v>
      </c>
      <c r="C26" s="189">
        <v>363575</v>
      </c>
      <c r="D26" s="189">
        <v>363575</v>
      </c>
      <c r="E26" s="189">
        <v>363575</v>
      </c>
      <c r="F26" s="189"/>
      <c r="G26" s="189"/>
      <c r="H26" s="189"/>
      <c r="I26" s="189"/>
      <c r="J26" s="212"/>
      <c r="K26" s="210"/>
      <c r="L26" s="210"/>
      <c r="M26" s="210"/>
      <c r="N26" s="210"/>
      <c r="O26" s="210"/>
    </row>
    <row r="27" s="131" customFormat="1" ht="21" customHeight="1" spans="1:15">
      <c r="A27" s="188" t="s">
        <v>93</v>
      </c>
      <c r="B27" s="188" t="s">
        <v>94</v>
      </c>
      <c r="C27" s="189">
        <v>5295</v>
      </c>
      <c r="D27" s="189">
        <v>5295</v>
      </c>
      <c r="E27" s="189">
        <v>5295</v>
      </c>
      <c r="F27" s="189"/>
      <c r="G27" s="189"/>
      <c r="H27" s="189"/>
      <c r="I27" s="189"/>
      <c r="J27" s="212"/>
      <c r="K27" s="210"/>
      <c r="L27" s="210"/>
      <c r="M27" s="210"/>
      <c r="N27" s="210"/>
      <c r="O27" s="210"/>
    </row>
    <row r="28" s="131" customFormat="1" ht="21" customHeight="1" spans="1:15">
      <c r="A28" s="188" t="s">
        <v>95</v>
      </c>
      <c r="B28" s="188" t="s">
        <v>96</v>
      </c>
      <c r="C28" s="189">
        <v>229133</v>
      </c>
      <c r="D28" s="189">
        <v>229133</v>
      </c>
      <c r="E28" s="189">
        <v>229133</v>
      </c>
      <c r="F28" s="189"/>
      <c r="G28" s="189"/>
      <c r="H28" s="189"/>
      <c r="I28" s="189"/>
      <c r="J28" s="212"/>
      <c r="K28" s="210"/>
      <c r="L28" s="210"/>
      <c r="M28" s="210"/>
      <c r="N28" s="210"/>
      <c r="O28" s="210"/>
    </row>
    <row r="29" s="131" customFormat="1" ht="21" customHeight="1" spans="1:15">
      <c r="A29" s="188" t="s">
        <v>97</v>
      </c>
      <c r="B29" s="188" t="s">
        <v>98</v>
      </c>
      <c r="C29" s="189">
        <v>8404</v>
      </c>
      <c r="D29" s="189">
        <v>8404</v>
      </c>
      <c r="E29" s="189">
        <v>8404</v>
      </c>
      <c r="F29" s="189"/>
      <c r="G29" s="189"/>
      <c r="H29" s="189"/>
      <c r="I29" s="189"/>
      <c r="J29" s="212"/>
      <c r="K29" s="210"/>
      <c r="L29" s="210"/>
      <c r="M29" s="210"/>
      <c r="N29" s="210"/>
      <c r="O29" s="210"/>
    </row>
    <row r="30" s="131" customFormat="1" ht="21" customHeight="1" spans="1:15">
      <c r="A30" s="186" t="s">
        <v>99</v>
      </c>
      <c r="B30" s="186" t="s">
        <v>100</v>
      </c>
      <c r="C30" s="189">
        <v>914040</v>
      </c>
      <c r="D30" s="189">
        <v>914040</v>
      </c>
      <c r="E30" s="189">
        <v>914040</v>
      </c>
      <c r="F30" s="189"/>
      <c r="G30" s="189"/>
      <c r="H30" s="189"/>
      <c r="I30" s="189"/>
      <c r="J30" s="212"/>
      <c r="K30" s="210"/>
      <c r="L30" s="210"/>
      <c r="M30" s="210"/>
      <c r="N30" s="210"/>
      <c r="O30" s="210"/>
    </row>
    <row r="31" s="131" customFormat="1" ht="21" customHeight="1" spans="1:15">
      <c r="A31" s="187" t="s">
        <v>101</v>
      </c>
      <c r="B31" s="187" t="s">
        <v>102</v>
      </c>
      <c r="C31" s="189">
        <v>914040</v>
      </c>
      <c r="D31" s="189">
        <v>914040</v>
      </c>
      <c r="E31" s="189">
        <v>914040</v>
      </c>
      <c r="F31" s="189"/>
      <c r="G31" s="189"/>
      <c r="H31" s="189"/>
      <c r="I31" s="189"/>
      <c r="J31" s="212"/>
      <c r="K31" s="210"/>
      <c r="L31" s="210"/>
      <c r="M31" s="210"/>
      <c r="N31" s="210"/>
      <c r="O31" s="210"/>
    </row>
    <row r="32" s="131" customFormat="1" ht="21" customHeight="1" spans="1:15">
      <c r="A32" s="188" t="s">
        <v>103</v>
      </c>
      <c r="B32" s="188" t="s">
        <v>104</v>
      </c>
      <c r="C32" s="189">
        <v>914040</v>
      </c>
      <c r="D32" s="189">
        <v>914040</v>
      </c>
      <c r="E32" s="189">
        <v>914040</v>
      </c>
      <c r="F32" s="189"/>
      <c r="G32" s="189"/>
      <c r="H32" s="189"/>
      <c r="I32" s="189"/>
      <c r="J32" s="212"/>
      <c r="K32" s="210"/>
      <c r="L32" s="210"/>
      <c r="M32" s="210"/>
      <c r="N32" s="210"/>
      <c r="O32" s="210"/>
    </row>
    <row r="33" s="131" customFormat="1" ht="21" customHeight="1" spans="1:15">
      <c r="A33" s="190" t="s">
        <v>105</v>
      </c>
      <c r="B33" s="190"/>
      <c r="C33" s="189">
        <f>C8+C18+C24+C30</f>
        <v>12610080.85</v>
      </c>
      <c r="D33" s="189">
        <f>D8+D18+D24+D31</f>
        <v>12586980.85</v>
      </c>
      <c r="E33" s="189">
        <f>E8+E18+E24+E30</f>
        <v>7710057</v>
      </c>
      <c r="F33" s="189">
        <f>F8+F18</f>
        <v>4876923.85</v>
      </c>
      <c r="G33" s="189"/>
      <c r="H33" s="189"/>
      <c r="I33" s="189"/>
      <c r="J33" s="212">
        <v>23100</v>
      </c>
      <c r="K33" s="210"/>
      <c r="L33" s="210"/>
      <c r="M33" s="210"/>
      <c r="N33" s="210"/>
      <c r="O33" s="210"/>
    </row>
  </sheetData>
  <mergeCells count="11">
    <mergeCell ref="A3:O3"/>
    <mergeCell ref="A4:L4"/>
    <mergeCell ref="D5:F5"/>
    <mergeCell ref="J5:O5"/>
    <mergeCell ref="A33:B33"/>
    <mergeCell ref="A5:A6"/>
    <mergeCell ref="B5:B6"/>
    <mergeCell ref="C5:C6"/>
    <mergeCell ref="G5:G6"/>
    <mergeCell ref="H5:H6"/>
    <mergeCell ref="I5:I6"/>
  </mergeCells>
  <pageMargins left="0.75" right="0.75" top="1" bottom="1" header="0.5" footer="0.5"/>
  <pageSetup paperSize="8" scale="45" orientation="portrait"/>
  <headerFooter/>
  <ignoredErrors>
    <ignoredError sqref="D33"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G10" sqref="G10"/>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43" t="s">
        <v>106</v>
      </c>
    </row>
    <row r="3" ht="31.6" customHeight="1" spans="1:4">
      <c r="A3" s="68" t="s">
        <v>107</v>
      </c>
      <c r="B3" s="192"/>
      <c r="C3" s="192"/>
      <c r="D3" s="192"/>
    </row>
    <row r="4" ht="17.2" customHeight="1" spans="1:4">
      <c r="A4" s="5" t="str">
        <f>'部门财务收支预算总表01-1'!A4</f>
        <v>单位名称：中共新平彝族傣族自治县委员会组织部</v>
      </c>
      <c r="B4" s="193"/>
      <c r="C4" s="193"/>
      <c r="D4" s="144" t="s">
        <v>3</v>
      </c>
    </row>
    <row r="5" ht="24.75" customHeight="1" spans="1:4">
      <c r="A5" s="11" t="s">
        <v>4</v>
      </c>
      <c r="B5" s="13"/>
      <c r="C5" s="11" t="s">
        <v>5</v>
      </c>
      <c r="D5" s="13"/>
    </row>
    <row r="6" ht="15.75" customHeight="1" spans="1:4">
      <c r="A6" s="16" t="s">
        <v>6</v>
      </c>
      <c r="B6" s="194" t="s">
        <v>7</v>
      </c>
      <c r="C6" s="16" t="s">
        <v>108</v>
      </c>
      <c r="D6" s="194" t="s">
        <v>7</v>
      </c>
    </row>
    <row r="7" ht="14.1" customHeight="1" spans="1:4">
      <c r="A7" s="19"/>
      <c r="B7" s="18"/>
      <c r="C7" s="19"/>
      <c r="D7" s="18"/>
    </row>
    <row r="8" ht="29.15" customHeight="1" spans="1:4">
      <c r="A8" s="195" t="s">
        <v>109</v>
      </c>
      <c r="B8" s="178">
        <v>12586980.85</v>
      </c>
      <c r="C8" s="196" t="s">
        <v>110</v>
      </c>
      <c r="D8" s="178">
        <v>12586980.85</v>
      </c>
    </row>
    <row r="9" ht="29.15" customHeight="1" spans="1:4">
      <c r="A9" s="197" t="s">
        <v>111</v>
      </c>
      <c r="B9" s="178">
        <v>12586980.85</v>
      </c>
      <c r="C9" s="196" t="str">
        <f>"（"&amp;"一"&amp;"）"&amp;"一般公共服务支出"</f>
        <v>（一）一般公共服务支出</v>
      </c>
      <c r="D9" s="65">
        <v>10095087.85</v>
      </c>
    </row>
    <row r="10" ht="29.15" customHeight="1" spans="1:4">
      <c r="A10" s="197" t="s">
        <v>112</v>
      </c>
      <c r="B10" s="130"/>
      <c r="C10" s="196" t="str">
        <f>"（"&amp;"二"&amp;"）"&amp;"社会保障和就业支出"</f>
        <v>（二）社会保障和就业支出</v>
      </c>
      <c r="D10" s="166">
        <v>971446</v>
      </c>
    </row>
    <row r="11" ht="29.15" customHeight="1" spans="1:4">
      <c r="A11" s="197" t="s">
        <v>113</v>
      </c>
      <c r="B11" s="130"/>
      <c r="C11" s="196" t="str">
        <f>"（"&amp;"三"&amp;"）"&amp;"卫生健康支出"</f>
        <v>（三）卫生健康支出</v>
      </c>
      <c r="D11" s="166">
        <v>606407</v>
      </c>
    </row>
    <row r="12" ht="29.15" customHeight="1" spans="1:4">
      <c r="A12" s="198" t="s">
        <v>114</v>
      </c>
      <c r="B12" s="199"/>
      <c r="C12" s="196" t="str">
        <f>"（"&amp;"四"&amp;"）"&amp;"住房保障支出"</f>
        <v>（四）住房保障支出</v>
      </c>
      <c r="D12" s="166">
        <v>914040</v>
      </c>
    </row>
    <row r="13" ht="29.15" customHeight="1" spans="1:4">
      <c r="A13" s="197" t="s">
        <v>111</v>
      </c>
      <c r="B13" s="178"/>
      <c r="C13" s="200"/>
      <c r="D13" s="199"/>
    </row>
    <row r="14" ht="29.15" customHeight="1" spans="1:4">
      <c r="A14" s="201" t="s">
        <v>112</v>
      </c>
      <c r="B14" s="178"/>
      <c r="C14" s="200"/>
      <c r="D14" s="199"/>
    </row>
    <row r="15" ht="29.15" customHeight="1" spans="1:4">
      <c r="A15" s="201" t="s">
        <v>113</v>
      </c>
      <c r="B15" s="199"/>
      <c r="C15" s="200"/>
      <c r="D15" s="199"/>
    </row>
    <row r="16" ht="29.15" customHeight="1" spans="1:4">
      <c r="A16" s="202"/>
      <c r="B16" s="199"/>
      <c r="C16" s="203" t="s">
        <v>115</v>
      </c>
      <c r="D16" s="199"/>
    </row>
    <row r="17" ht="29.15" customHeight="1" spans="1:4">
      <c r="A17" s="202" t="s">
        <v>116</v>
      </c>
      <c r="B17" s="204">
        <v>12586980.85</v>
      </c>
      <c r="C17" s="200" t="s">
        <v>27</v>
      </c>
      <c r="D17" s="204">
        <v>12586980.85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11" activePane="bottomLeft" state="frozen"/>
      <selection/>
      <selection pane="bottomLeft" activeCell="E33" sqref="E33:F33"/>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62"/>
      <c r="F2" s="90"/>
      <c r="G2" s="90" t="s">
        <v>117</v>
      </c>
    </row>
    <row r="3" ht="38.95" customHeight="1" spans="1:7">
      <c r="A3" s="4" t="s">
        <v>118</v>
      </c>
      <c r="B3" s="4"/>
      <c r="C3" s="4"/>
      <c r="D3" s="4"/>
      <c r="E3" s="4"/>
      <c r="F3" s="4"/>
      <c r="G3" s="4"/>
    </row>
    <row r="4" ht="18" customHeight="1" spans="1:7">
      <c r="A4" s="5" t="str">
        <f>'部门财务收支预算总表01-1'!A4</f>
        <v>单位名称：中共新平彝族傣族自治县委员会组织部</v>
      </c>
      <c r="F4" s="147"/>
      <c r="G4" s="147" t="s">
        <v>3</v>
      </c>
    </row>
    <row r="5" ht="20.3" customHeight="1" spans="1:7">
      <c r="A5" s="180" t="s">
        <v>119</v>
      </c>
      <c r="B5" s="181"/>
      <c r="C5" s="182" t="s">
        <v>32</v>
      </c>
      <c r="D5" s="12" t="s">
        <v>59</v>
      </c>
      <c r="E5" s="12"/>
      <c r="F5" s="13"/>
      <c r="G5" s="182" t="s">
        <v>60</v>
      </c>
    </row>
    <row r="6" ht="20.3" customHeight="1" spans="1:7">
      <c r="A6" s="183" t="s">
        <v>50</v>
      </c>
      <c r="B6" s="184" t="s">
        <v>51</v>
      </c>
      <c r="C6" s="133"/>
      <c r="D6" s="133" t="s">
        <v>34</v>
      </c>
      <c r="E6" s="133" t="s">
        <v>120</v>
      </c>
      <c r="F6" s="133" t="s">
        <v>121</v>
      </c>
      <c r="G6" s="133"/>
    </row>
    <row r="7" ht="13.6" customHeight="1" spans="1:7">
      <c r="A7" s="185" t="s">
        <v>122</v>
      </c>
      <c r="B7" s="185" t="s">
        <v>123</v>
      </c>
      <c r="C7" s="185" t="s">
        <v>124</v>
      </c>
      <c r="D7" s="98"/>
      <c r="E7" s="185" t="s">
        <v>125</v>
      </c>
      <c r="F7" s="185" t="s">
        <v>126</v>
      </c>
      <c r="G7" s="185" t="s">
        <v>127</v>
      </c>
    </row>
    <row r="8" s="150" customFormat="1" ht="20.25" customHeight="1" spans="1:7">
      <c r="A8" s="186" t="s">
        <v>61</v>
      </c>
      <c r="B8" s="186" t="s">
        <v>62</v>
      </c>
      <c r="C8" s="166">
        <v>10095087.85</v>
      </c>
      <c r="D8" s="166">
        <v>5285766</v>
      </c>
      <c r="E8" s="166">
        <v>4739566</v>
      </c>
      <c r="F8" s="166">
        <v>546200</v>
      </c>
      <c r="G8" s="166">
        <v>4809321.85</v>
      </c>
    </row>
    <row r="9" s="150" customFormat="1" ht="20.25" customHeight="1" spans="1:7">
      <c r="A9" s="187">
        <v>20103</v>
      </c>
      <c r="B9" s="187" t="s">
        <v>63</v>
      </c>
      <c r="C9" s="65">
        <v>200050</v>
      </c>
      <c r="D9" s="166"/>
      <c r="E9" s="166"/>
      <c r="F9" s="166"/>
      <c r="G9" s="65">
        <v>200050</v>
      </c>
    </row>
    <row r="10" s="150" customFormat="1" ht="20.25" customHeight="1" spans="1:7">
      <c r="A10" s="188">
        <v>2010302</v>
      </c>
      <c r="B10" s="188" t="s">
        <v>64</v>
      </c>
      <c r="C10" s="65">
        <v>200050</v>
      </c>
      <c r="D10" s="166"/>
      <c r="E10" s="166"/>
      <c r="F10" s="166"/>
      <c r="G10" s="65">
        <v>200050</v>
      </c>
    </row>
    <row r="11" s="150" customFormat="1" ht="20.25" customHeight="1" spans="1:7">
      <c r="A11" s="187">
        <v>20129</v>
      </c>
      <c r="B11" s="187" t="s">
        <v>65</v>
      </c>
      <c r="C11" s="65">
        <v>4167</v>
      </c>
      <c r="D11" s="166"/>
      <c r="E11" s="166"/>
      <c r="F11" s="166"/>
      <c r="G11" s="65">
        <v>4167</v>
      </c>
    </row>
    <row r="12" s="150" customFormat="1" ht="20.25" customHeight="1" spans="1:7">
      <c r="A12" s="188">
        <v>2012902</v>
      </c>
      <c r="B12" s="188" t="s">
        <v>64</v>
      </c>
      <c r="C12" s="65">
        <v>4167</v>
      </c>
      <c r="D12" s="166"/>
      <c r="E12" s="166"/>
      <c r="F12" s="166"/>
      <c r="G12" s="65">
        <v>4167</v>
      </c>
    </row>
    <row r="13" s="150" customFormat="1" ht="20.25" customHeight="1" spans="1:7">
      <c r="A13" s="187" t="s">
        <v>66</v>
      </c>
      <c r="B13" s="187" t="s">
        <v>67</v>
      </c>
      <c r="C13" s="166">
        <v>9890870.85</v>
      </c>
      <c r="D13" s="166">
        <v>5285766</v>
      </c>
      <c r="E13" s="166">
        <v>4739566</v>
      </c>
      <c r="F13" s="166">
        <v>546200</v>
      </c>
      <c r="G13" s="65">
        <v>4605104.85</v>
      </c>
    </row>
    <row r="14" s="150" customFormat="1" ht="20.25" customHeight="1" spans="1:7">
      <c r="A14" s="188">
        <v>2013201</v>
      </c>
      <c r="B14" s="188" t="s">
        <v>69</v>
      </c>
      <c r="C14" s="166">
        <v>5507386</v>
      </c>
      <c r="D14" s="166">
        <v>5285766</v>
      </c>
      <c r="E14" s="166">
        <v>4739566</v>
      </c>
      <c r="F14" s="166">
        <v>546200</v>
      </c>
      <c r="G14" s="65">
        <v>221620</v>
      </c>
    </row>
    <row r="15" s="150" customFormat="1" ht="20.25" customHeight="1" spans="1:7">
      <c r="A15" s="188">
        <v>2013202</v>
      </c>
      <c r="B15" s="188" t="s">
        <v>64</v>
      </c>
      <c r="C15" s="65">
        <v>927904.85</v>
      </c>
      <c r="D15" s="166"/>
      <c r="E15" s="166"/>
      <c r="F15" s="166"/>
      <c r="G15" s="65">
        <v>927904.85</v>
      </c>
    </row>
    <row r="16" s="150" customFormat="1" ht="20.25" customHeight="1" spans="1:7">
      <c r="A16" s="188">
        <v>2013204</v>
      </c>
      <c r="B16" s="188" t="s">
        <v>72</v>
      </c>
      <c r="C16" s="189">
        <v>200100</v>
      </c>
      <c r="D16" s="166"/>
      <c r="E16" s="166"/>
      <c r="F16" s="166"/>
      <c r="G16" s="189">
        <v>200100</v>
      </c>
    </row>
    <row r="17" s="150" customFormat="1" ht="20.25" customHeight="1" spans="1:7">
      <c r="A17" s="188">
        <v>2013299</v>
      </c>
      <c r="B17" s="188" t="s">
        <v>74</v>
      </c>
      <c r="C17" s="189">
        <v>3255480</v>
      </c>
      <c r="D17" s="166"/>
      <c r="E17" s="166"/>
      <c r="F17" s="166"/>
      <c r="G17" s="189">
        <v>3255480</v>
      </c>
    </row>
    <row r="18" s="150" customFormat="1" ht="20.25" customHeight="1" spans="1:7">
      <c r="A18" s="186" t="s">
        <v>75</v>
      </c>
      <c r="B18" s="186" t="s">
        <v>76</v>
      </c>
      <c r="C18" s="166">
        <v>971446</v>
      </c>
      <c r="D18" s="166">
        <v>903844</v>
      </c>
      <c r="E18" s="166">
        <v>845144</v>
      </c>
      <c r="F18" s="166">
        <v>58700</v>
      </c>
      <c r="G18" s="166">
        <v>67602</v>
      </c>
    </row>
    <row r="19" s="150" customFormat="1" ht="20.25" customHeight="1" spans="1:7">
      <c r="A19" s="187" t="s">
        <v>77</v>
      </c>
      <c r="B19" s="187" t="s">
        <v>78</v>
      </c>
      <c r="C19" s="166">
        <v>903844</v>
      </c>
      <c r="D19" s="166">
        <v>903844</v>
      </c>
      <c r="E19" s="166">
        <v>845144</v>
      </c>
      <c r="F19" s="166">
        <v>58700</v>
      </c>
      <c r="G19" s="166"/>
    </row>
    <row r="20" s="150" customFormat="1" ht="20.25" customHeight="1" spans="1:7">
      <c r="A20" s="188">
        <v>2080501</v>
      </c>
      <c r="B20" s="188" t="s">
        <v>80</v>
      </c>
      <c r="C20" s="166">
        <v>58700</v>
      </c>
      <c r="D20" s="166">
        <v>58700</v>
      </c>
      <c r="E20" s="166"/>
      <c r="F20" s="166">
        <v>58700</v>
      </c>
      <c r="G20" s="166"/>
    </row>
    <row r="21" s="150" customFormat="1" ht="20.25" customHeight="1" spans="1:7">
      <c r="A21" s="188">
        <v>2080505</v>
      </c>
      <c r="B21" s="188" t="s">
        <v>82</v>
      </c>
      <c r="C21" s="166">
        <v>845144</v>
      </c>
      <c r="D21" s="166">
        <v>845144</v>
      </c>
      <c r="E21" s="166">
        <v>845144</v>
      </c>
      <c r="F21" s="166"/>
      <c r="G21" s="166"/>
    </row>
    <row r="22" s="150" customFormat="1" ht="20.25" customHeight="1" spans="1:7">
      <c r="A22" s="187" t="s">
        <v>83</v>
      </c>
      <c r="B22" s="187" t="s">
        <v>84</v>
      </c>
      <c r="C22" s="166">
        <v>67602</v>
      </c>
      <c r="D22" s="166"/>
      <c r="E22" s="166"/>
      <c r="F22" s="166"/>
      <c r="G22" s="166">
        <v>67602</v>
      </c>
    </row>
    <row r="23" s="150" customFormat="1" ht="20.25" customHeight="1" spans="1:7">
      <c r="A23" s="188">
        <v>2080801</v>
      </c>
      <c r="B23" s="188" t="s">
        <v>86</v>
      </c>
      <c r="C23" s="166">
        <v>67602</v>
      </c>
      <c r="D23" s="166"/>
      <c r="E23" s="166"/>
      <c r="F23" s="166"/>
      <c r="G23" s="166">
        <v>67602</v>
      </c>
    </row>
    <row r="24" s="150" customFormat="1" ht="20.25" customHeight="1" spans="1:7">
      <c r="A24" s="186" t="s">
        <v>87</v>
      </c>
      <c r="B24" s="186" t="s">
        <v>88</v>
      </c>
      <c r="C24" s="166">
        <v>606407</v>
      </c>
      <c r="D24" s="166">
        <v>606407</v>
      </c>
      <c r="E24" s="166">
        <v>606407</v>
      </c>
      <c r="F24" s="166"/>
      <c r="G24" s="166"/>
    </row>
    <row r="25" s="150" customFormat="1" ht="20.25" customHeight="1" spans="1:7">
      <c r="A25" s="187" t="s">
        <v>89</v>
      </c>
      <c r="B25" s="187" t="s">
        <v>90</v>
      </c>
      <c r="C25" s="166">
        <v>606407</v>
      </c>
      <c r="D25" s="166">
        <v>606407</v>
      </c>
      <c r="E25" s="166">
        <v>606407</v>
      </c>
      <c r="F25" s="166"/>
      <c r="G25" s="166"/>
    </row>
    <row r="26" s="150" customFormat="1" ht="20.25" customHeight="1" spans="1:7">
      <c r="A26" s="188">
        <v>2101101</v>
      </c>
      <c r="B26" s="188" t="s">
        <v>92</v>
      </c>
      <c r="C26" s="166">
        <v>363575</v>
      </c>
      <c r="D26" s="166">
        <v>363575</v>
      </c>
      <c r="E26" s="166">
        <v>363575</v>
      </c>
      <c r="F26" s="166"/>
      <c r="G26" s="166"/>
    </row>
    <row r="27" s="150" customFormat="1" ht="20.25" customHeight="1" spans="1:7">
      <c r="A27" s="188">
        <v>2101102</v>
      </c>
      <c r="B27" s="188" t="s">
        <v>94</v>
      </c>
      <c r="C27" s="166">
        <v>5295</v>
      </c>
      <c r="D27" s="166">
        <v>5295</v>
      </c>
      <c r="E27" s="166">
        <v>5295</v>
      </c>
      <c r="F27" s="166"/>
      <c r="G27" s="166"/>
    </row>
    <row r="28" s="150" customFormat="1" ht="20.25" customHeight="1" spans="1:7">
      <c r="A28" s="188">
        <v>2101103</v>
      </c>
      <c r="B28" s="188" t="s">
        <v>96</v>
      </c>
      <c r="C28" s="166">
        <v>229133</v>
      </c>
      <c r="D28" s="166">
        <v>229133</v>
      </c>
      <c r="E28" s="166">
        <v>229133</v>
      </c>
      <c r="F28" s="166"/>
      <c r="G28" s="166"/>
    </row>
    <row r="29" s="150" customFormat="1" ht="20.25" customHeight="1" spans="1:7">
      <c r="A29" s="188">
        <v>2101199</v>
      </c>
      <c r="B29" s="188" t="s">
        <v>98</v>
      </c>
      <c r="C29" s="166">
        <v>8404</v>
      </c>
      <c r="D29" s="166">
        <v>8404</v>
      </c>
      <c r="E29" s="166">
        <v>8404</v>
      </c>
      <c r="F29" s="166"/>
      <c r="G29" s="166"/>
    </row>
    <row r="30" s="150" customFormat="1" ht="20.25" customHeight="1" spans="1:7">
      <c r="A30" s="186" t="s">
        <v>99</v>
      </c>
      <c r="B30" s="186" t="s">
        <v>100</v>
      </c>
      <c r="C30" s="166">
        <v>914040</v>
      </c>
      <c r="D30" s="166">
        <v>914040</v>
      </c>
      <c r="E30" s="166">
        <v>914040</v>
      </c>
      <c r="F30" s="166"/>
      <c r="G30" s="166"/>
    </row>
    <row r="31" s="150" customFormat="1" ht="20.25" customHeight="1" spans="1:7">
      <c r="A31" s="187" t="s">
        <v>101</v>
      </c>
      <c r="B31" s="187" t="s">
        <v>102</v>
      </c>
      <c r="C31" s="166">
        <v>914040</v>
      </c>
      <c r="D31" s="166">
        <v>914040</v>
      </c>
      <c r="E31" s="166">
        <v>914040</v>
      </c>
      <c r="F31" s="166"/>
      <c r="G31" s="166"/>
    </row>
    <row r="32" s="150" customFormat="1" ht="20.25" customHeight="1" spans="1:7">
      <c r="A32" s="188" t="s">
        <v>103</v>
      </c>
      <c r="B32" s="188" t="s">
        <v>104</v>
      </c>
      <c r="C32" s="166">
        <v>914040</v>
      </c>
      <c r="D32" s="166">
        <v>914040</v>
      </c>
      <c r="E32" s="166">
        <v>914040</v>
      </c>
      <c r="F32" s="166"/>
      <c r="G32" s="166"/>
    </row>
    <row r="33" s="150" customFormat="1" ht="20.25" customHeight="1" spans="1:7">
      <c r="A33" s="190" t="s">
        <v>105</v>
      </c>
      <c r="B33" s="190"/>
      <c r="C33" s="191">
        <f>C8+C18+C24+C30</f>
        <v>12586980.85</v>
      </c>
      <c r="D33" s="191">
        <f>D8+D18+D24+D30</f>
        <v>7710057</v>
      </c>
      <c r="E33" s="191">
        <f>E8+E18+E24+E30</f>
        <v>7105157</v>
      </c>
      <c r="F33" s="191">
        <f>F8+F18</f>
        <v>604900</v>
      </c>
      <c r="G33" s="191">
        <f>G8+G18</f>
        <v>4876923.85</v>
      </c>
    </row>
  </sheetData>
  <mergeCells count="7">
    <mergeCell ref="A3:G3"/>
    <mergeCell ref="A4:E4"/>
    <mergeCell ref="A5:B5"/>
    <mergeCell ref="D5:F5"/>
    <mergeCell ref="A33:B33"/>
    <mergeCell ref="C5:C6"/>
    <mergeCell ref="G5:G6"/>
  </mergeCells>
  <pageMargins left="0.75" right="0.75" top="1" bottom="1" header="0.5" footer="0.5"/>
  <pageSetup paperSize="9" scale="6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20" sqref="C20"/>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74"/>
      <c r="B2" s="174"/>
      <c r="C2" s="103"/>
      <c r="F2" s="94" t="s">
        <v>128</v>
      </c>
    </row>
    <row r="3" ht="25.55" customHeight="1" spans="1:6">
      <c r="A3" s="175" t="s">
        <v>129</v>
      </c>
      <c r="B3" s="175"/>
      <c r="C3" s="175"/>
      <c r="D3" s="175"/>
      <c r="E3" s="175"/>
      <c r="F3" s="175"/>
    </row>
    <row r="4" ht="15.75" customHeight="1" spans="1:6">
      <c r="A4" s="5" t="str">
        <f>'部门财务收支预算总表01-1'!A4</f>
        <v>单位名称：中共新平彝族傣族自治县委员会组织部</v>
      </c>
      <c r="B4" s="174"/>
      <c r="C4" s="103"/>
      <c r="F4" s="94" t="s">
        <v>130</v>
      </c>
    </row>
    <row r="5" ht="19.5" customHeight="1" spans="1:6">
      <c r="A5" s="10" t="s">
        <v>131</v>
      </c>
      <c r="B5" s="16" t="s">
        <v>132</v>
      </c>
      <c r="C5" s="11" t="s">
        <v>133</v>
      </c>
      <c r="D5" s="12"/>
      <c r="E5" s="13"/>
      <c r="F5" s="16" t="s">
        <v>134</v>
      </c>
    </row>
    <row r="6" ht="19.5" customHeight="1" spans="1:6">
      <c r="A6" s="18"/>
      <c r="B6" s="19"/>
      <c r="C6" s="98" t="s">
        <v>34</v>
      </c>
      <c r="D6" s="98" t="s">
        <v>135</v>
      </c>
      <c r="E6" s="98" t="s">
        <v>136</v>
      </c>
      <c r="F6" s="19"/>
    </row>
    <row r="7" ht="18.85" customHeight="1" spans="1:6">
      <c r="A7" s="176">
        <v>1</v>
      </c>
      <c r="B7" s="176">
        <v>2</v>
      </c>
      <c r="C7" s="177">
        <v>3</v>
      </c>
      <c r="D7" s="176">
        <v>4</v>
      </c>
      <c r="E7" s="176">
        <v>5</v>
      </c>
      <c r="F7" s="176">
        <v>6</v>
      </c>
    </row>
    <row r="8" ht="18.85" customHeight="1" spans="1:6">
      <c r="A8" s="178">
        <v>71000</v>
      </c>
      <c r="B8" s="178"/>
      <c r="C8" s="179">
        <v>29000</v>
      </c>
      <c r="D8" s="178"/>
      <c r="E8" s="178">
        <v>29000</v>
      </c>
      <c r="F8" s="178">
        <v>42000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
  <sheetViews>
    <sheetView showZeros="0" topLeftCell="B1" workbookViewId="0">
      <pane ySplit="9" topLeftCell="A37" activePane="bottomLeft" state="frozen"/>
      <selection/>
      <selection pane="bottomLeft" activeCell="J61" sqref="J61"/>
    </sheetView>
  </sheetViews>
  <sheetFormatPr defaultColWidth="9.10833333333333" defaultRowHeight="14.25" customHeight="1"/>
  <cols>
    <col min="1" max="1" width="34.125" customWidth="1"/>
    <col min="2" max="2" width="19.125" customWidth="1"/>
    <col min="3" max="3" width="25" customWidth="1"/>
    <col min="4" max="4" width="11.875" customWidth="1"/>
    <col min="5" max="5" width="18.5" customWidth="1"/>
    <col min="6" max="6" width="14.7833333333333" customWidth="1"/>
    <col min="7" max="7" width="18.25" customWidth="1"/>
    <col min="8" max="23" width="11.6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62"/>
      <c r="W2" s="90" t="s">
        <v>137</v>
      </c>
    </row>
    <row r="3" ht="27.85" customHeight="1" spans="1:23">
      <c r="A3" s="44" t="s">
        <v>138</v>
      </c>
      <c r="B3" s="44"/>
      <c r="C3" s="44"/>
      <c r="D3" s="44"/>
      <c r="E3" s="44"/>
      <c r="F3" s="44"/>
      <c r="G3" s="44"/>
      <c r="H3" s="44"/>
      <c r="I3" s="44"/>
      <c r="J3" s="44"/>
      <c r="K3" s="44"/>
      <c r="L3" s="44"/>
      <c r="M3" s="44"/>
      <c r="N3" s="44"/>
      <c r="O3" s="44"/>
      <c r="P3" s="44"/>
      <c r="Q3" s="44"/>
      <c r="R3" s="44"/>
      <c r="S3" s="44"/>
      <c r="T3" s="44"/>
      <c r="U3" s="44"/>
      <c r="V3" s="44"/>
      <c r="W3" s="44"/>
    </row>
    <row r="4" ht="13.6" customHeight="1" spans="1:23">
      <c r="A4" s="5" t="str">
        <f>'部门财务收支预算总表01-1'!A4</f>
        <v>单位名称：中共新平彝族傣族自治县委员会组织部</v>
      </c>
      <c r="B4" s="6"/>
      <c r="C4" s="6"/>
      <c r="D4" s="6"/>
      <c r="E4" s="6"/>
      <c r="F4" s="6"/>
      <c r="G4" s="6"/>
      <c r="H4" s="7"/>
      <c r="I4" s="7"/>
      <c r="J4" s="7"/>
      <c r="K4" s="7"/>
      <c r="L4" s="7"/>
      <c r="M4" s="7"/>
      <c r="N4" s="7"/>
      <c r="O4" s="7"/>
      <c r="P4" s="7"/>
      <c r="Q4" s="7"/>
      <c r="U4" s="162"/>
      <c r="W4" s="147" t="s">
        <v>130</v>
      </c>
    </row>
    <row r="5" ht="21.8" customHeight="1" spans="1:23">
      <c r="A5" s="9" t="s">
        <v>139</v>
      </c>
      <c r="B5" s="9" t="s">
        <v>140</v>
      </c>
      <c r="C5" s="9" t="s">
        <v>141</v>
      </c>
      <c r="D5" s="10" t="s">
        <v>142</v>
      </c>
      <c r="E5" s="10" t="s">
        <v>143</v>
      </c>
      <c r="F5" s="10" t="s">
        <v>144</v>
      </c>
      <c r="G5" s="10" t="s">
        <v>145</v>
      </c>
      <c r="H5" s="98" t="s">
        <v>146</v>
      </c>
      <c r="I5" s="98"/>
      <c r="J5" s="98"/>
      <c r="K5" s="98"/>
      <c r="L5" s="160"/>
      <c r="M5" s="160"/>
      <c r="N5" s="160"/>
      <c r="O5" s="160"/>
      <c r="P5" s="160"/>
      <c r="Q5" s="70"/>
      <c r="R5" s="98"/>
      <c r="S5" s="98"/>
      <c r="T5" s="98"/>
      <c r="U5" s="98"/>
      <c r="V5" s="98"/>
      <c r="W5" s="98"/>
    </row>
    <row r="6" ht="21.8" customHeight="1" spans="1:23">
      <c r="A6" s="14"/>
      <c r="B6" s="14"/>
      <c r="C6" s="14"/>
      <c r="D6" s="15"/>
      <c r="E6" s="15"/>
      <c r="F6" s="15"/>
      <c r="G6" s="15"/>
      <c r="H6" s="98" t="s">
        <v>32</v>
      </c>
      <c r="I6" s="70" t="s">
        <v>35</v>
      </c>
      <c r="J6" s="70"/>
      <c r="K6" s="70"/>
      <c r="L6" s="160"/>
      <c r="M6" s="160"/>
      <c r="N6" s="160" t="s">
        <v>147</v>
      </c>
      <c r="O6" s="160"/>
      <c r="P6" s="160"/>
      <c r="Q6" s="70" t="s">
        <v>38</v>
      </c>
      <c r="R6" s="98" t="s">
        <v>53</v>
      </c>
      <c r="S6" s="70"/>
      <c r="T6" s="70"/>
      <c r="U6" s="70"/>
      <c r="V6" s="70"/>
      <c r="W6" s="70"/>
    </row>
    <row r="7" ht="15.05" customHeight="1" spans="1:23">
      <c r="A7" s="17"/>
      <c r="B7" s="17"/>
      <c r="C7" s="17"/>
      <c r="D7" s="18"/>
      <c r="E7" s="18"/>
      <c r="F7" s="18"/>
      <c r="G7" s="18"/>
      <c r="H7" s="98"/>
      <c r="I7" s="70" t="s">
        <v>148</v>
      </c>
      <c r="J7" s="70" t="s">
        <v>149</v>
      </c>
      <c r="K7" s="70" t="s">
        <v>150</v>
      </c>
      <c r="L7" s="173" t="s">
        <v>151</v>
      </c>
      <c r="M7" s="173" t="s">
        <v>152</v>
      </c>
      <c r="N7" s="173" t="s">
        <v>35</v>
      </c>
      <c r="O7" s="173" t="s">
        <v>36</v>
      </c>
      <c r="P7" s="173" t="s">
        <v>37</v>
      </c>
      <c r="Q7" s="70"/>
      <c r="R7" s="70" t="s">
        <v>34</v>
      </c>
      <c r="S7" s="70" t="s">
        <v>45</v>
      </c>
      <c r="T7" s="70" t="s">
        <v>153</v>
      </c>
      <c r="U7" s="70" t="s">
        <v>41</v>
      </c>
      <c r="V7" s="70" t="s">
        <v>42</v>
      </c>
      <c r="W7" s="70" t="s">
        <v>43</v>
      </c>
    </row>
    <row r="8" ht="27.85" customHeight="1" spans="1:23">
      <c r="A8" s="17"/>
      <c r="B8" s="17"/>
      <c r="C8" s="17"/>
      <c r="D8" s="18"/>
      <c r="E8" s="18"/>
      <c r="F8" s="18"/>
      <c r="G8" s="18"/>
      <c r="H8" s="98"/>
      <c r="I8" s="70"/>
      <c r="J8" s="70"/>
      <c r="K8" s="70"/>
      <c r="L8" s="173"/>
      <c r="M8" s="173"/>
      <c r="N8" s="173"/>
      <c r="O8" s="173"/>
      <c r="P8" s="173"/>
      <c r="Q8" s="70"/>
      <c r="R8" s="70"/>
      <c r="S8" s="70"/>
      <c r="T8" s="70"/>
      <c r="U8" s="70"/>
      <c r="V8" s="70"/>
      <c r="W8" s="70"/>
    </row>
    <row r="9" ht="15.05" customHeight="1" spans="1:23">
      <c r="A9" s="165">
        <v>1</v>
      </c>
      <c r="B9" s="165">
        <v>2</v>
      </c>
      <c r="C9" s="165">
        <v>3</v>
      </c>
      <c r="D9" s="165">
        <v>4</v>
      </c>
      <c r="E9" s="165">
        <v>5</v>
      </c>
      <c r="F9" s="165">
        <v>6</v>
      </c>
      <c r="G9" s="165">
        <v>7</v>
      </c>
      <c r="H9" s="165">
        <v>8</v>
      </c>
      <c r="I9" s="165">
        <v>9</v>
      </c>
      <c r="J9" s="165">
        <v>10</v>
      </c>
      <c r="K9" s="165">
        <v>11</v>
      </c>
      <c r="L9" s="165">
        <v>12</v>
      </c>
      <c r="M9" s="165">
        <v>13</v>
      </c>
      <c r="N9" s="165">
        <v>14</v>
      </c>
      <c r="O9" s="165">
        <v>15</v>
      </c>
      <c r="P9" s="165">
        <v>16</v>
      </c>
      <c r="Q9" s="165">
        <v>17</v>
      </c>
      <c r="R9" s="165">
        <v>18</v>
      </c>
      <c r="S9" s="165">
        <v>19</v>
      </c>
      <c r="T9" s="165">
        <v>20</v>
      </c>
      <c r="U9" s="165">
        <v>21</v>
      </c>
      <c r="V9" s="165">
        <v>22</v>
      </c>
      <c r="W9" s="165">
        <v>23</v>
      </c>
    </row>
    <row r="10" s="150" customFormat="1" ht="18.75" customHeight="1" spans="1:23">
      <c r="A10" s="22" t="s">
        <v>47</v>
      </c>
      <c r="B10" s="22"/>
      <c r="C10" s="23"/>
      <c r="D10" s="22"/>
      <c r="E10" s="22"/>
      <c r="F10" s="22"/>
      <c r="G10" s="22"/>
      <c r="H10" s="166">
        <v>7710057</v>
      </c>
      <c r="I10" s="166">
        <v>7710057</v>
      </c>
      <c r="J10" s="166"/>
      <c r="K10" s="166"/>
      <c r="L10" s="166">
        <v>7710057</v>
      </c>
      <c r="M10" s="166"/>
      <c r="N10" s="166"/>
      <c r="O10" s="166"/>
      <c r="P10" s="166"/>
      <c r="Q10" s="166"/>
      <c r="R10" s="166"/>
      <c r="S10" s="166"/>
      <c r="T10" s="166"/>
      <c r="U10" s="166"/>
      <c r="V10" s="166"/>
      <c r="W10" s="166"/>
    </row>
    <row r="11" s="150" customFormat="1" ht="18.75" customHeight="1" spans="1:23">
      <c r="A11" s="167" t="s">
        <v>47</v>
      </c>
      <c r="B11" s="22" t="s">
        <v>154</v>
      </c>
      <c r="C11" s="23" t="s">
        <v>155</v>
      </c>
      <c r="D11" s="22"/>
      <c r="E11" s="22"/>
      <c r="F11" s="22"/>
      <c r="G11" s="22"/>
      <c r="H11" s="166">
        <v>2538336</v>
      </c>
      <c r="I11" s="166">
        <v>2538336</v>
      </c>
      <c r="J11" s="166"/>
      <c r="K11" s="166"/>
      <c r="L11" s="166">
        <v>2538336</v>
      </c>
      <c r="M11" s="166"/>
      <c r="N11" s="166"/>
      <c r="O11" s="166"/>
      <c r="P11" s="166"/>
      <c r="Q11" s="166"/>
      <c r="R11" s="166"/>
      <c r="S11" s="166"/>
      <c r="T11" s="166"/>
      <c r="U11" s="166"/>
      <c r="V11" s="166"/>
      <c r="W11" s="166"/>
    </row>
    <row r="12" s="150" customFormat="1" ht="18.75" customHeight="1" spans="1:23">
      <c r="A12" s="167"/>
      <c r="B12" s="22"/>
      <c r="C12" s="21" t="s">
        <v>156</v>
      </c>
      <c r="D12" s="22" t="s">
        <v>68</v>
      </c>
      <c r="E12" s="22" t="s">
        <v>69</v>
      </c>
      <c r="F12" s="22" t="s">
        <v>157</v>
      </c>
      <c r="G12" s="22" t="s">
        <v>158</v>
      </c>
      <c r="H12" s="166">
        <v>1023156</v>
      </c>
      <c r="I12" s="166">
        <v>1023156</v>
      </c>
      <c r="J12" s="166"/>
      <c r="K12" s="166"/>
      <c r="L12" s="166">
        <v>1023156</v>
      </c>
      <c r="M12" s="166"/>
      <c r="N12" s="166"/>
      <c r="O12" s="166"/>
      <c r="P12" s="151"/>
      <c r="Q12" s="166"/>
      <c r="R12" s="166"/>
      <c r="S12" s="166"/>
      <c r="T12" s="166"/>
      <c r="U12" s="166"/>
      <c r="V12" s="166"/>
      <c r="W12" s="166"/>
    </row>
    <row r="13" s="150" customFormat="1" ht="18.75" customHeight="1" spans="1:23">
      <c r="A13" s="167"/>
      <c r="B13" s="22"/>
      <c r="C13" s="21" t="s">
        <v>159</v>
      </c>
      <c r="D13" s="22" t="s">
        <v>68</v>
      </c>
      <c r="E13" s="22" t="s">
        <v>69</v>
      </c>
      <c r="F13" s="22" t="s">
        <v>160</v>
      </c>
      <c r="G13" s="22" t="s">
        <v>161</v>
      </c>
      <c r="H13" s="166">
        <v>1515180</v>
      </c>
      <c r="I13" s="166">
        <v>1515180</v>
      </c>
      <c r="J13" s="166"/>
      <c r="K13" s="166"/>
      <c r="L13" s="166">
        <v>1515180</v>
      </c>
      <c r="M13" s="166"/>
      <c r="N13" s="166"/>
      <c r="O13" s="166"/>
      <c r="P13" s="151"/>
      <c r="Q13" s="166"/>
      <c r="R13" s="166"/>
      <c r="S13" s="166"/>
      <c r="T13" s="166"/>
      <c r="U13" s="166"/>
      <c r="V13" s="166"/>
      <c r="W13" s="166"/>
    </row>
    <row r="14" s="150" customFormat="1" ht="18.75" customHeight="1" spans="1:23">
      <c r="A14" s="167" t="s">
        <v>47</v>
      </c>
      <c r="B14" s="22" t="s">
        <v>162</v>
      </c>
      <c r="C14" s="23" t="s">
        <v>163</v>
      </c>
      <c r="D14" s="22" t="s">
        <v>68</v>
      </c>
      <c r="E14" s="22" t="s">
        <v>69</v>
      </c>
      <c r="F14" s="22" t="s">
        <v>164</v>
      </c>
      <c r="G14" s="22" t="s">
        <v>165</v>
      </c>
      <c r="H14" s="166">
        <v>439596</v>
      </c>
      <c r="I14" s="166">
        <v>439596</v>
      </c>
      <c r="J14" s="166"/>
      <c r="K14" s="166"/>
      <c r="L14" s="166">
        <v>439596</v>
      </c>
      <c r="M14" s="166"/>
      <c r="N14" s="166"/>
      <c r="O14" s="166"/>
      <c r="P14" s="151"/>
      <c r="Q14" s="166"/>
      <c r="R14" s="166"/>
      <c r="S14" s="166"/>
      <c r="T14" s="166"/>
      <c r="U14" s="166"/>
      <c r="V14" s="166"/>
      <c r="W14" s="166"/>
    </row>
    <row r="15" s="150" customFormat="1" ht="18.75" customHeight="1" spans="1:23">
      <c r="A15" s="167" t="s">
        <v>47</v>
      </c>
      <c r="B15" s="22" t="s">
        <v>166</v>
      </c>
      <c r="C15" s="23" t="s">
        <v>167</v>
      </c>
      <c r="D15" s="22"/>
      <c r="E15" s="22"/>
      <c r="F15" s="22"/>
      <c r="G15" s="22"/>
      <c r="H15" s="166">
        <v>1249836</v>
      </c>
      <c r="I15" s="166">
        <v>1249836</v>
      </c>
      <c r="J15" s="166"/>
      <c r="K15" s="166"/>
      <c r="L15" s="166">
        <v>1249836</v>
      </c>
      <c r="M15" s="166"/>
      <c r="N15" s="166"/>
      <c r="O15" s="166"/>
      <c r="P15" s="151"/>
      <c r="Q15" s="166"/>
      <c r="R15" s="166"/>
      <c r="S15" s="166"/>
      <c r="T15" s="166"/>
      <c r="U15" s="166"/>
      <c r="V15" s="166"/>
      <c r="W15" s="166"/>
    </row>
    <row r="16" s="150" customFormat="1" ht="18.75" customHeight="1" spans="1:23">
      <c r="A16" s="167"/>
      <c r="B16" s="22"/>
      <c r="C16" s="21" t="s">
        <v>168</v>
      </c>
      <c r="D16" s="22" t="s">
        <v>68</v>
      </c>
      <c r="E16" s="22" t="s">
        <v>69</v>
      </c>
      <c r="F16" s="22" t="s">
        <v>157</v>
      </c>
      <c r="G16" s="22" t="s">
        <v>158</v>
      </c>
      <c r="H16" s="166">
        <v>502476</v>
      </c>
      <c r="I16" s="166">
        <v>502476</v>
      </c>
      <c r="J16" s="166"/>
      <c r="K16" s="166"/>
      <c r="L16" s="166">
        <v>502476</v>
      </c>
      <c r="M16" s="166"/>
      <c r="N16" s="166"/>
      <c r="O16" s="166"/>
      <c r="P16" s="151"/>
      <c r="Q16" s="166"/>
      <c r="R16" s="166"/>
      <c r="S16" s="166"/>
      <c r="T16" s="166"/>
      <c r="U16" s="166"/>
      <c r="V16" s="166"/>
      <c r="W16" s="166"/>
    </row>
    <row r="17" s="150" customFormat="1" ht="18.75" customHeight="1" spans="1:23">
      <c r="A17" s="167"/>
      <c r="B17" s="22"/>
      <c r="C17" s="21" t="s">
        <v>169</v>
      </c>
      <c r="D17" s="22" t="s">
        <v>68</v>
      </c>
      <c r="E17" s="22" t="s">
        <v>69</v>
      </c>
      <c r="F17" s="22" t="s">
        <v>160</v>
      </c>
      <c r="G17" s="22" t="s">
        <v>161</v>
      </c>
      <c r="H17" s="166">
        <v>69840</v>
      </c>
      <c r="I17" s="166">
        <v>69840</v>
      </c>
      <c r="J17" s="166"/>
      <c r="K17" s="166"/>
      <c r="L17" s="166">
        <v>69840</v>
      </c>
      <c r="M17" s="166"/>
      <c r="N17" s="166"/>
      <c r="O17" s="166"/>
      <c r="P17" s="151"/>
      <c r="Q17" s="166"/>
      <c r="R17" s="166"/>
      <c r="S17" s="166"/>
      <c r="T17" s="166"/>
      <c r="U17" s="166"/>
      <c r="V17" s="166"/>
      <c r="W17" s="166"/>
    </row>
    <row r="18" s="150" customFormat="1" ht="18.75" customHeight="1" spans="1:23">
      <c r="A18" s="167"/>
      <c r="B18" s="22"/>
      <c r="C18" s="21" t="s">
        <v>170</v>
      </c>
      <c r="D18" s="22" t="s">
        <v>68</v>
      </c>
      <c r="E18" s="22" t="s">
        <v>69</v>
      </c>
      <c r="F18" s="22" t="s">
        <v>171</v>
      </c>
      <c r="G18" s="22" t="s">
        <v>172</v>
      </c>
      <c r="H18" s="166">
        <v>450000</v>
      </c>
      <c r="I18" s="166">
        <v>450000</v>
      </c>
      <c r="J18" s="166"/>
      <c r="K18" s="166"/>
      <c r="L18" s="166">
        <v>450000</v>
      </c>
      <c r="M18" s="166"/>
      <c r="N18" s="166"/>
      <c r="O18" s="166"/>
      <c r="P18" s="151"/>
      <c r="Q18" s="166"/>
      <c r="R18" s="166"/>
      <c r="S18" s="166"/>
      <c r="T18" s="166"/>
      <c r="U18" s="166"/>
      <c r="V18" s="166"/>
      <c r="W18" s="166"/>
    </row>
    <row r="19" s="150" customFormat="1" ht="18.75" customHeight="1" spans="1:23">
      <c r="A19" s="167"/>
      <c r="B19" s="22"/>
      <c r="C19" s="21" t="s">
        <v>173</v>
      </c>
      <c r="D19" s="22" t="s">
        <v>68</v>
      </c>
      <c r="E19" s="22" t="s">
        <v>69</v>
      </c>
      <c r="F19" s="22" t="s">
        <v>171</v>
      </c>
      <c r="G19" s="22" t="s">
        <v>172</v>
      </c>
      <c r="H19" s="166">
        <v>227520</v>
      </c>
      <c r="I19" s="166">
        <v>227520</v>
      </c>
      <c r="J19" s="166"/>
      <c r="K19" s="166"/>
      <c r="L19" s="166">
        <v>227520</v>
      </c>
      <c r="M19" s="166"/>
      <c r="N19" s="166"/>
      <c r="O19" s="166"/>
      <c r="P19" s="151"/>
      <c r="Q19" s="166"/>
      <c r="R19" s="166"/>
      <c r="S19" s="166"/>
      <c r="T19" s="166"/>
      <c r="U19" s="166"/>
      <c r="V19" s="166"/>
      <c r="W19" s="166"/>
    </row>
    <row r="20" s="150" customFormat="1" ht="18.75" customHeight="1" spans="1:23">
      <c r="A20" s="167" t="s">
        <v>47</v>
      </c>
      <c r="B20" s="22" t="s">
        <v>174</v>
      </c>
      <c r="C20" s="23" t="s">
        <v>175</v>
      </c>
      <c r="D20" s="22" t="s">
        <v>68</v>
      </c>
      <c r="E20" s="22" t="s">
        <v>69</v>
      </c>
      <c r="F20" s="22" t="s">
        <v>171</v>
      </c>
      <c r="G20" s="22" t="s">
        <v>172</v>
      </c>
      <c r="H20" s="166">
        <v>270000</v>
      </c>
      <c r="I20" s="166">
        <v>270000</v>
      </c>
      <c r="J20" s="166"/>
      <c r="K20" s="166"/>
      <c r="L20" s="166">
        <v>270000</v>
      </c>
      <c r="M20" s="166"/>
      <c r="N20" s="166"/>
      <c r="O20" s="166"/>
      <c r="P20" s="151"/>
      <c r="Q20" s="166"/>
      <c r="R20" s="166"/>
      <c r="S20" s="166"/>
      <c r="T20" s="166"/>
      <c r="U20" s="166"/>
      <c r="V20" s="166"/>
      <c r="W20" s="166"/>
    </row>
    <row r="21" s="150" customFormat="1" ht="18.75" customHeight="1" spans="1:23">
      <c r="A21" s="167" t="s">
        <v>47</v>
      </c>
      <c r="B21" s="22" t="s">
        <v>176</v>
      </c>
      <c r="C21" s="23" t="s">
        <v>177</v>
      </c>
      <c r="D21" s="22" t="s">
        <v>68</v>
      </c>
      <c r="E21" s="22" t="s">
        <v>69</v>
      </c>
      <c r="F21" s="22">
        <v>30199</v>
      </c>
      <c r="G21" s="22" t="s">
        <v>178</v>
      </c>
      <c r="H21" s="166">
        <v>122400</v>
      </c>
      <c r="I21" s="166">
        <v>122400</v>
      </c>
      <c r="J21" s="166"/>
      <c r="K21" s="166"/>
      <c r="L21" s="166">
        <v>122400</v>
      </c>
      <c r="M21" s="166"/>
      <c r="N21" s="166"/>
      <c r="O21" s="166"/>
      <c r="P21" s="151"/>
      <c r="Q21" s="166"/>
      <c r="R21" s="166"/>
      <c r="S21" s="166"/>
      <c r="T21" s="166"/>
      <c r="U21" s="166"/>
      <c r="V21" s="166"/>
      <c r="W21" s="166"/>
    </row>
    <row r="22" s="150" customFormat="1" ht="18.75" customHeight="1" spans="1:23">
      <c r="A22" s="167" t="s">
        <v>47</v>
      </c>
      <c r="B22" s="22" t="s">
        <v>179</v>
      </c>
      <c r="C22" s="23" t="s">
        <v>180</v>
      </c>
      <c r="D22" s="22" t="s">
        <v>68</v>
      </c>
      <c r="E22" s="22" t="s">
        <v>69</v>
      </c>
      <c r="F22" s="22" t="s">
        <v>181</v>
      </c>
      <c r="G22" s="22" t="s">
        <v>178</v>
      </c>
      <c r="H22" s="166">
        <v>91800</v>
      </c>
      <c r="I22" s="166">
        <v>91800</v>
      </c>
      <c r="J22" s="166"/>
      <c r="K22" s="166"/>
      <c r="L22" s="166">
        <v>91800</v>
      </c>
      <c r="M22" s="166"/>
      <c r="N22" s="166"/>
      <c r="O22" s="166"/>
      <c r="P22" s="151"/>
      <c r="Q22" s="166"/>
      <c r="R22" s="166"/>
      <c r="S22" s="166"/>
      <c r="T22" s="166"/>
      <c r="U22" s="166"/>
      <c r="V22" s="166"/>
      <c r="W22" s="166"/>
    </row>
    <row r="23" s="150" customFormat="1" ht="18.75" customHeight="1" spans="1:23">
      <c r="A23" s="167" t="s">
        <v>47</v>
      </c>
      <c r="B23" s="245" t="s">
        <v>182</v>
      </c>
      <c r="C23" s="23" t="s">
        <v>183</v>
      </c>
      <c r="D23" s="22" t="s">
        <v>68</v>
      </c>
      <c r="E23" s="22" t="s">
        <v>69</v>
      </c>
      <c r="F23" s="22">
        <v>30305</v>
      </c>
      <c r="G23" s="22" t="s">
        <v>184</v>
      </c>
      <c r="H23" s="166">
        <v>16800</v>
      </c>
      <c r="I23" s="166">
        <v>16800</v>
      </c>
      <c r="J23" s="166"/>
      <c r="K23" s="166"/>
      <c r="L23" s="166">
        <v>16800</v>
      </c>
      <c r="M23" s="166"/>
      <c r="N23" s="166"/>
      <c r="O23" s="166"/>
      <c r="P23" s="151"/>
      <c r="Q23" s="166"/>
      <c r="R23" s="166"/>
      <c r="S23" s="166"/>
      <c r="T23" s="166"/>
      <c r="U23" s="166"/>
      <c r="V23" s="166"/>
      <c r="W23" s="166"/>
    </row>
    <row r="24" s="150" customFormat="1" ht="18.75" customHeight="1" spans="1:23">
      <c r="A24" s="167" t="s">
        <v>47</v>
      </c>
      <c r="B24" s="22" t="s">
        <v>185</v>
      </c>
      <c r="C24" s="23" t="s">
        <v>186</v>
      </c>
      <c r="D24" s="22"/>
      <c r="E24" s="22"/>
      <c r="F24" s="22"/>
      <c r="G24" s="22"/>
      <c r="H24" s="166">
        <v>1442228</v>
      </c>
      <c r="I24" s="166">
        <v>1442228</v>
      </c>
      <c r="J24" s="166"/>
      <c r="K24" s="166"/>
      <c r="L24" s="166">
        <v>1442228</v>
      </c>
      <c r="M24" s="166"/>
      <c r="N24" s="166"/>
      <c r="O24" s="166"/>
      <c r="P24" s="151"/>
      <c r="Q24" s="166"/>
      <c r="R24" s="166"/>
      <c r="S24" s="166"/>
      <c r="T24" s="166"/>
      <c r="U24" s="166"/>
      <c r="V24" s="166"/>
      <c r="W24" s="166"/>
    </row>
    <row r="25" s="150" customFormat="1" ht="30" customHeight="1" spans="1:23">
      <c r="A25" s="167"/>
      <c r="B25" s="22"/>
      <c r="C25" s="168" t="s">
        <v>187</v>
      </c>
      <c r="D25" s="22" t="s">
        <v>81</v>
      </c>
      <c r="E25" s="23" t="s">
        <v>82</v>
      </c>
      <c r="F25" s="22" t="s">
        <v>188</v>
      </c>
      <c r="G25" s="23" t="s">
        <v>189</v>
      </c>
      <c r="H25" s="166">
        <v>845144</v>
      </c>
      <c r="I25" s="166">
        <v>845144</v>
      </c>
      <c r="J25" s="166"/>
      <c r="K25" s="166"/>
      <c r="L25" s="166">
        <v>845144</v>
      </c>
      <c r="M25" s="166"/>
      <c r="N25" s="166"/>
      <c r="O25" s="166"/>
      <c r="P25" s="151"/>
      <c r="Q25" s="166"/>
      <c r="R25" s="166"/>
      <c r="S25" s="166"/>
      <c r="T25" s="166"/>
      <c r="U25" s="166"/>
      <c r="V25" s="166"/>
      <c r="W25" s="166"/>
    </row>
    <row r="26" s="150" customFormat="1" ht="18.75" customHeight="1" spans="1:23">
      <c r="A26" s="167"/>
      <c r="B26" s="22"/>
      <c r="C26" s="168" t="s">
        <v>190</v>
      </c>
      <c r="D26" s="22" t="s">
        <v>91</v>
      </c>
      <c r="E26" s="22" t="s">
        <v>92</v>
      </c>
      <c r="F26" s="22" t="s">
        <v>191</v>
      </c>
      <c r="G26" s="22" t="s">
        <v>192</v>
      </c>
      <c r="H26" s="166">
        <v>348749</v>
      </c>
      <c r="I26" s="166">
        <v>348749</v>
      </c>
      <c r="J26" s="166"/>
      <c r="K26" s="166"/>
      <c r="L26" s="166">
        <v>348749</v>
      </c>
      <c r="M26" s="166"/>
      <c r="N26" s="166"/>
      <c r="O26" s="166"/>
      <c r="P26" s="151"/>
      <c r="Q26" s="166"/>
      <c r="R26" s="166"/>
      <c r="S26" s="166"/>
      <c r="T26" s="166"/>
      <c r="U26" s="166"/>
      <c r="V26" s="166"/>
      <c r="W26" s="166"/>
    </row>
    <row r="27" s="150" customFormat="1" ht="18.75" customHeight="1" spans="1:23">
      <c r="A27" s="167"/>
      <c r="B27" s="22"/>
      <c r="C27" s="168" t="s">
        <v>193</v>
      </c>
      <c r="D27" s="22" t="s">
        <v>95</v>
      </c>
      <c r="E27" s="22" t="s">
        <v>96</v>
      </c>
      <c r="F27" s="22" t="s">
        <v>194</v>
      </c>
      <c r="G27" s="22" t="s">
        <v>195</v>
      </c>
      <c r="H27" s="166">
        <v>229133</v>
      </c>
      <c r="I27" s="166">
        <v>229133</v>
      </c>
      <c r="J27" s="166"/>
      <c r="K27" s="166"/>
      <c r="L27" s="166">
        <v>229133</v>
      </c>
      <c r="M27" s="166"/>
      <c r="N27" s="166"/>
      <c r="O27" s="166"/>
      <c r="P27" s="151"/>
      <c r="Q27" s="166"/>
      <c r="R27" s="166"/>
      <c r="S27" s="166"/>
      <c r="T27" s="166"/>
      <c r="U27" s="166"/>
      <c r="V27" s="166"/>
      <c r="W27" s="166"/>
    </row>
    <row r="28" s="150" customFormat="1" ht="18.75" customHeight="1" spans="1:23">
      <c r="A28" s="167"/>
      <c r="B28" s="22"/>
      <c r="C28" s="168" t="s">
        <v>196</v>
      </c>
      <c r="D28" s="22" t="s">
        <v>68</v>
      </c>
      <c r="E28" s="22" t="s">
        <v>69</v>
      </c>
      <c r="F28" s="22" t="s">
        <v>197</v>
      </c>
      <c r="G28" s="22" t="s">
        <v>198</v>
      </c>
      <c r="H28" s="166">
        <v>10798</v>
      </c>
      <c r="I28" s="166">
        <v>10798</v>
      </c>
      <c r="J28" s="166"/>
      <c r="K28" s="166"/>
      <c r="L28" s="166">
        <v>10798</v>
      </c>
      <c r="M28" s="166"/>
      <c r="N28" s="166"/>
      <c r="O28" s="166"/>
      <c r="P28" s="151"/>
      <c r="Q28" s="166"/>
      <c r="R28" s="166"/>
      <c r="S28" s="166"/>
      <c r="T28" s="166"/>
      <c r="U28" s="166"/>
      <c r="V28" s="166"/>
      <c r="W28" s="166"/>
    </row>
    <row r="29" s="150" customFormat="1" ht="27" customHeight="1" spans="1:23">
      <c r="A29" s="167"/>
      <c r="B29" s="22"/>
      <c r="C29" s="169" t="s">
        <v>199</v>
      </c>
      <c r="D29" s="22" t="s">
        <v>97</v>
      </c>
      <c r="E29" s="23" t="s">
        <v>98</v>
      </c>
      <c r="F29" s="22" t="s">
        <v>197</v>
      </c>
      <c r="G29" s="22" t="s">
        <v>198</v>
      </c>
      <c r="H29" s="166">
        <v>8404</v>
      </c>
      <c r="I29" s="166">
        <v>8404</v>
      </c>
      <c r="J29" s="166"/>
      <c r="K29" s="166"/>
      <c r="L29" s="166">
        <v>8404</v>
      </c>
      <c r="M29" s="166"/>
      <c r="N29" s="166"/>
      <c r="O29" s="166"/>
      <c r="P29" s="151"/>
      <c r="Q29" s="166"/>
      <c r="R29" s="166"/>
      <c r="S29" s="166"/>
      <c r="T29" s="166"/>
      <c r="U29" s="166"/>
      <c r="V29" s="166"/>
      <c r="W29" s="166"/>
    </row>
    <row r="30" s="150" customFormat="1" ht="18.75" customHeight="1" spans="1:23">
      <c r="A30" s="167" t="s">
        <v>47</v>
      </c>
      <c r="B30" s="22" t="s">
        <v>200</v>
      </c>
      <c r="C30" s="23" t="s">
        <v>201</v>
      </c>
      <c r="D30" s="22"/>
      <c r="E30" s="22"/>
      <c r="F30" s="22"/>
      <c r="G30" s="22"/>
      <c r="H30" s="166">
        <v>20121</v>
      </c>
      <c r="I30" s="166">
        <v>20121</v>
      </c>
      <c r="J30" s="166"/>
      <c r="K30" s="166"/>
      <c r="L30" s="166">
        <v>20121</v>
      </c>
      <c r="M30" s="166"/>
      <c r="N30" s="166"/>
      <c r="O30" s="166"/>
      <c r="P30" s="151"/>
      <c r="Q30" s="166"/>
      <c r="R30" s="166"/>
      <c r="S30" s="166"/>
      <c r="T30" s="166"/>
      <c r="U30" s="166"/>
      <c r="V30" s="166"/>
      <c r="W30" s="166"/>
    </row>
    <row r="31" s="150" customFormat="1" ht="18.75" customHeight="1" spans="1:23">
      <c r="A31" s="167"/>
      <c r="B31" s="22"/>
      <c r="C31" s="169" t="s">
        <v>202</v>
      </c>
      <c r="D31" s="22" t="s">
        <v>91</v>
      </c>
      <c r="E31" s="22" t="s">
        <v>92</v>
      </c>
      <c r="F31" s="22" t="s">
        <v>191</v>
      </c>
      <c r="G31" s="22" t="s">
        <v>192</v>
      </c>
      <c r="H31" s="166">
        <v>14826</v>
      </c>
      <c r="I31" s="166">
        <v>14826</v>
      </c>
      <c r="J31" s="166"/>
      <c r="K31" s="166"/>
      <c r="L31" s="166">
        <v>14826</v>
      </c>
      <c r="M31" s="166"/>
      <c r="N31" s="166"/>
      <c r="O31" s="166"/>
      <c r="P31" s="151"/>
      <c r="Q31" s="166"/>
      <c r="R31" s="166"/>
      <c r="S31" s="166"/>
      <c r="T31" s="166"/>
      <c r="U31" s="166"/>
      <c r="V31" s="166"/>
      <c r="W31" s="166"/>
    </row>
    <row r="32" s="150" customFormat="1" ht="18.75" customHeight="1" spans="1:23">
      <c r="A32" s="167"/>
      <c r="B32" s="22"/>
      <c r="C32" s="169" t="s">
        <v>203</v>
      </c>
      <c r="D32" s="22" t="s">
        <v>93</v>
      </c>
      <c r="E32" s="22" t="s">
        <v>94</v>
      </c>
      <c r="F32" s="22" t="s">
        <v>191</v>
      </c>
      <c r="G32" s="22" t="s">
        <v>192</v>
      </c>
      <c r="H32" s="166">
        <v>5295</v>
      </c>
      <c r="I32" s="166">
        <v>5295</v>
      </c>
      <c r="J32" s="166"/>
      <c r="K32" s="166"/>
      <c r="L32" s="166">
        <v>5295</v>
      </c>
      <c r="M32" s="166"/>
      <c r="N32" s="166"/>
      <c r="O32" s="166"/>
      <c r="P32" s="151"/>
      <c r="Q32" s="166"/>
      <c r="R32" s="166"/>
      <c r="S32" s="166"/>
      <c r="T32" s="166"/>
      <c r="U32" s="166"/>
      <c r="V32" s="166"/>
      <c r="W32" s="166"/>
    </row>
    <row r="33" s="150" customFormat="1" ht="18.75" customHeight="1" spans="1:23">
      <c r="A33" s="167" t="s">
        <v>47</v>
      </c>
      <c r="B33" s="245" t="s">
        <v>204</v>
      </c>
      <c r="C33" s="23" t="s">
        <v>104</v>
      </c>
      <c r="D33" s="22" t="s">
        <v>103</v>
      </c>
      <c r="E33" s="22" t="s">
        <v>104</v>
      </c>
      <c r="F33" s="22" t="s">
        <v>205</v>
      </c>
      <c r="G33" s="22" t="s">
        <v>104</v>
      </c>
      <c r="H33" s="166">
        <v>914040</v>
      </c>
      <c r="I33" s="166">
        <v>914040</v>
      </c>
      <c r="J33" s="166"/>
      <c r="K33" s="166"/>
      <c r="L33" s="166">
        <v>914040</v>
      </c>
      <c r="M33" s="166"/>
      <c r="N33" s="166"/>
      <c r="O33" s="166"/>
      <c r="P33" s="151"/>
      <c r="Q33" s="166"/>
      <c r="R33" s="166"/>
      <c r="S33" s="166"/>
      <c r="T33" s="166"/>
      <c r="U33" s="166"/>
      <c r="V33" s="166"/>
      <c r="W33" s="166"/>
    </row>
    <row r="34" s="150" customFormat="1" ht="18.75" customHeight="1" spans="1:23">
      <c r="A34" s="167" t="s">
        <v>47</v>
      </c>
      <c r="B34" s="22" t="s">
        <v>206</v>
      </c>
      <c r="C34" s="23" t="s">
        <v>207</v>
      </c>
      <c r="D34" s="22" t="s">
        <v>68</v>
      </c>
      <c r="E34" s="22" t="s">
        <v>69</v>
      </c>
      <c r="F34" s="22" t="s">
        <v>208</v>
      </c>
      <c r="G34" s="22" t="s">
        <v>209</v>
      </c>
      <c r="H34" s="166">
        <v>29000</v>
      </c>
      <c r="I34" s="166">
        <v>29000</v>
      </c>
      <c r="J34" s="166"/>
      <c r="K34" s="166"/>
      <c r="L34" s="166">
        <v>29000</v>
      </c>
      <c r="M34" s="166"/>
      <c r="N34" s="166"/>
      <c r="O34" s="166"/>
      <c r="P34" s="151"/>
      <c r="Q34" s="166"/>
      <c r="R34" s="166"/>
      <c r="S34" s="166"/>
      <c r="T34" s="166"/>
      <c r="U34" s="166"/>
      <c r="V34" s="166"/>
      <c r="W34" s="166"/>
    </row>
    <row r="35" s="150" customFormat="1" ht="18.75" customHeight="1" spans="1:23">
      <c r="A35" s="167" t="s">
        <v>47</v>
      </c>
      <c r="B35" s="22" t="s">
        <v>210</v>
      </c>
      <c r="C35" s="23" t="s">
        <v>211</v>
      </c>
      <c r="D35" s="22" t="s">
        <v>68</v>
      </c>
      <c r="E35" s="22" t="s">
        <v>69</v>
      </c>
      <c r="F35" s="22" t="s">
        <v>212</v>
      </c>
      <c r="G35" s="22" t="s">
        <v>213</v>
      </c>
      <c r="H35" s="166">
        <v>229200</v>
      </c>
      <c r="I35" s="166">
        <v>229200</v>
      </c>
      <c r="J35" s="166"/>
      <c r="K35" s="166"/>
      <c r="L35" s="166">
        <v>229200</v>
      </c>
      <c r="M35" s="166"/>
      <c r="N35" s="166"/>
      <c r="O35" s="166"/>
      <c r="P35" s="151"/>
      <c r="Q35" s="166"/>
      <c r="R35" s="166"/>
      <c r="S35" s="166"/>
      <c r="T35" s="166"/>
      <c r="U35" s="166"/>
      <c r="V35" s="166"/>
      <c r="W35" s="166"/>
    </row>
    <row r="36" s="150" customFormat="1" ht="18.75" customHeight="1" spans="1:23">
      <c r="A36" s="167" t="s">
        <v>47</v>
      </c>
      <c r="B36" s="22" t="s">
        <v>214</v>
      </c>
      <c r="C36" s="23" t="s">
        <v>215</v>
      </c>
      <c r="D36" s="22" t="s">
        <v>68</v>
      </c>
      <c r="E36" s="22" t="s">
        <v>69</v>
      </c>
      <c r="F36" s="22" t="s">
        <v>216</v>
      </c>
      <c r="G36" s="22" t="s">
        <v>215</v>
      </c>
      <c r="H36" s="166">
        <v>64000</v>
      </c>
      <c r="I36" s="166">
        <v>64000</v>
      </c>
      <c r="J36" s="166"/>
      <c r="K36" s="166"/>
      <c r="L36" s="166">
        <v>64000</v>
      </c>
      <c r="M36" s="166"/>
      <c r="N36" s="166"/>
      <c r="O36" s="166"/>
      <c r="P36" s="151"/>
      <c r="Q36" s="166"/>
      <c r="R36" s="166"/>
      <c r="S36" s="166"/>
      <c r="T36" s="166"/>
      <c r="U36" s="166"/>
      <c r="V36" s="166"/>
      <c r="W36" s="166"/>
    </row>
    <row r="37" s="150" customFormat="1" ht="18.75" customHeight="1" spans="1:23">
      <c r="A37" s="167" t="s">
        <v>47</v>
      </c>
      <c r="B37" s="22" t="s">
        <v>217</v>
      </c>
      <c r="C37" s="23" t="s">
        <v>218</v>
      </c>
      <c r="D37" s="22"/>
      <c r="E37" s="22"/>
      <c r="F37" s="22"/>
      <c r="G37" s="22"/>
      <c r="H37" s="166">
        <v>206000</v>
      </c>
      <c r="I37" s="166">
        <v>206000</v>
      </c>
      <c r="J37" s="166"/>
      <c r="K37" s="166"/>
      <c r="L37" s="166">
        <v>206000</v>
      </c>
      <c r="M37" s="166"/>
      <c r="N37" s="166"/>
      <c r="O37" s="166"/>
      <c r="P37" s="151"/>
      <c r="Q37" s="166"/>
      <c r="R37" s="166"/>
      <c r="S37" s="166"/>
      <c r="T37" s="166"/>
      <c r="U37" s="166"/>
      <c r="V37" s="166"/>
      <c r="W37" s="166"/>
    </row>
    <row r="38" s="150" customFormat="1" ht="18.75" customHeight="1" spans="1:23">
      <c r="A38" s="167"/>
      <c r="B38" s="22"/>
      <c r="C38" s="22" t="s">
        <v>219</v>
      </c>
      <c r="D38" s="22" t="s">
        <v>68</v>
      </c>
      <c r="E38" s="22" t="s">
        <v>69</v>
      </c>
      <c r="F38" s="22" t="s">
        <v>220</v>
      </c>
      <c r="G38" s="22" t="s">
        <v>221</v>
      </c>
      <c r="H38" s="166">
        <v>114100</v>
      </c>
      <c r="I38" s="166">
        <v>114100</v>
      </c>
      <c r="J38" s="166"/>
      <c r="K38" s="166"/>
      <c r="L38" s="166">
        <v>114100</v>
      </c>
      <c r="M38" s="166"/>
      <c r="N38" s="166"/>
      <c r="O38" s="166"/>
      <c r="P38" s="151"/>
      <c r="Q38" s="166"/>
      <c r="R38" s="166"/>
      <c r="S38" s="166"/>
      <c r="T38" s="166"/>
      <c r="U38" s="166"/>
      <c r="V38" s="166"/>
      <c r="W38" s="166"/>
    </row>
    <row r="39" s="150" customFormat="1" ht="18.75" customHeight="1" spans="1:23">
      <c r="A39" s="167"/>
      <c r="B39" s="22"/>
      <c r="C39" s="22" t="s">
        <v>222</v>
      </c>
      <c r="D39" s="22" t="s">
        <v>68</v>
      </c>
      <c r="E39" s="22" t="s">
        <v>69</v>
      </c>
      <c r="F39" s="22" t="s">
        <v>223</v>
      </c>
      <c r="G39" s="22" t="s">
        <v>224</v>
      </c>
      <c r="H39" s="166">
        <v>4900</v>
      </c>
      <c r="I39" s="166">
        <v>4900</v>
      </c>
      <c r="J39" s="166"/>
      <c r="K39" s="166"/>
      <c r="L39" s="166">
        <v>4900</v>
      </c>
      <c r="M39" s="166"/>
      <c r="N39" s="166"/>
      <c r="O39" s="166"/>
      <c r="P39" s="151"/>
      <c r="Q39" s="166"/>
      <c r="R39" s="166"/>
      <c r="S39" s="166"/>
      <c r="T39" s="166"/>
      <c r="U39" s="166"/>
      <c r="V39" s="166"/>
      <c r="W39" s="166"/>
    </row>
    <row r="40" s="150" customFormat="1" ht="18.75" customHeight="1" spans="1:23">
      <c r="A40" s="167"/>
      <c r="B40" s="22"/>
      <c r="C40" s="22" t="s">
        <v>225</v>
      </c>
      <c r="D40" s="22" t="s">
        <v>68</v>
      </c>
      <c r="E40" s="22" t="s">
        <v>69</v>
      </c>
      <c r="F40" s="22" t="s">
        <v>226</v>
      </c>
      <c r="G40" s="22" t="s">
        <v>227</v>
      </c>
      <c r="H40" s="166">
        <v>3000</v>
      </c>
      <c r="I40" s="166">
        <v>3000</v>
      </c>
      <c r="J40" s="166"/>
      <c r="K40" s="166"/>
      <c r="L40" s="166">
        <v>3000</v>
      </c>
      <c r="M40" s="166"/>
      <c r="N40" s="166"/>
      <c r="O40" s="166"/>
      <c r="P40" s="151"/>
      <c r="Q40" s="166"/>
      <c r="R40" s="166"/>
      <c r="S40" s="166"/>
      <c r="T40" s="166"/>
      <c r="U40" s="166"/>
      <c r="V40" s="166"/>
      <c r="W40" s="166"/>
    </row>
    <row r="41" s="150" customFormat="1" ht="18.75" customHeight="1" spans="1:23">
      <c r="A41" s="167"/>
      <c r="B41" s="22"/>
      <c r="C41" s="22" t="s">
        <v>228</v>
      </c>
      <c r="D41" s="22" t="s">
        <v>68</v>
      </c>
      <c r="E41" s="22" t="s">
        <v>69</v>
      </c>
      <c r="F41" s="22" t="s">
        <v>229</v>
      </c>
      <c r="G41" s="22" t="s">
        <v>230</v>
      </c>
      <c r="H41" s="166">
        <v>28000</v>
      </c>
      <c r="I41" s="166">
        <v>28000</v>
      </c>
      <c r="J41" s="166"/>
      <c r="K41" s="166"/>
      <c r="L41" s="166">
        <v>28000</v>
      </c>
      <c r="M41" s="166"/>
      <c r="N41" s="166"/>
      <c r="O41" s="166"/>
      <c r="P41" s="151"/>
      <c r="Q41" s="166"/>
      <c r="R41" s="166"/>
      <c r="S41" s="166"/>
      <c r="T41" s="166"/>
      <c r="U41" s="166"/>
      <c r="V41" s="166"/>
      <c r="W41" s="166"/>
    </row>
    <row r="42" s="150" customFormat="1" ht="18.75" customHeight="1" spans="1:23">
      <c r="A42" s="167"/>
      <c r="B42" s="22"/>
      <c r="C42" s="22" t="s">
        <v>231</v>
      </c>
      <c r="D42" s="22" t="s">
        <v>68</v>
      </c>
      <c r="E42" s="22" t="s">
        <v>69</v>
      </c>
      <c r="F42" s="22" t="s">
        <v>232</v>
      </c>
      <c r="G42" s="22" t="s">
        <v>233</v>
      </c>
      <c r="H42" s="166">
        <v>35000</v>
      </c>
      <c r="I42" s="166">
        <v>35000</v>
      </c>
      <c r="J42" s="166"/>
      <c r="K42" s="166"/>
      <c r="L42" s="166">
        <v>35000</v>
      </c>
      <c r="M42" s="166"/>
      <c r="N42" s="166"/>
      <c r="O42" s="166"/>
      <c r="P42" s="151"/>
      <c r="Q42" s="166"/>
      <c r="R42" s="166"/>
      <c r="S42" s="166"/>
      <c r="T42" s="166"/>
      <c r="U42" s="166"/>
      <c r="V42" s="166"/>
      <c r="W42" s="166"/>
    </row>
    <row r="43" s="150" customFormat="1" ht="18.75" customHeight="1" spans="1:23">
      <c r="A43" s="167"/>
      <c r="B43" s="22"/>
      <c r="C43" s="22" t="s">
        <v>234</v>
      </c>
      <c r="D43" s="22" t="s">
        <v>68</v>
      </c>
      <c r="E43" s="22" t="s">
        <v>69</v>
      </c>
      <c r="F43" s="22" t="s">
        <v>235</v>
      </c>
      <c r="G43" s="22" t="s">
        <v>236</v>
      </c>
      <c r="H43" s="166">
        <v>21000</v>
      </c>
      <c r="I43" s="166">
        <v>21000</v>
      </c>
      <c r="J43" s="166"/>
      <c r="K43" s="166"/>
      <c r="L43" s="166">
        <v>21000</v>
      </c>
      <c r="M43" s="166"/>
      <c r="N43" s="166"/>
      <c r="O43" s="166"/>
      <c r="P43" s="151"/>
      <c r="Q43" s="166"/>
      <c r="R43" s="166"/>
      <c r="S43" s="166"/>
      <c r="T43" s="166"/>
      <c r="U43" s="166"/>
      <c r="V43" s="166"/>
      <c r="W43" s="166"/>
    </row>
    <row r="44" s="150" customFormat="1" ht="18.75" customHeight="1" spans="1:23">
      <c r="A44" s="167" t="s">
        <v>47</v>
      </c>
      <c r="B44" s="22" t="s">
        <v>237</v>
      </c>
      <c r="C44" s="23" t="s">
        <v>134</v>
      </c>
      <c r="D44" s="22" t="s">
        <v>68</v>
      </c>
      <c r="E44" s="22" t="s">
        <v>69</v>
      </c>
      <c r="F44" s="22" t="s">
        <v>238</v>
      </c>
      <c r="G44" s="22" t="s">
        <v>134</v>
      </c>
      <c r="H44" s="166">
        <v>2000</v>
      </c>
      <c r="I44" s="166">
        <v>2000</v>
      </c>
      <c r="J44" s="166"/>
      <c r="K44" s="166"/>
      <c r="L44" s="166">
        <v>2000</v>
      </c>
      <c r="M44" s="166"/>
      <c r="N44" s="166"/>
      <c r="O44" s="166"/>
      <c r="P44" s="151"/>
      <c r="Q44" s="166"/>
      <c r="R44" s="166"/>
      <c r="S44" s="166"/>
      <c r="T44" s="166"/>
      <c r="U44" s="166"/>
      <c r="V44" s="166"/>
      <c r="W44" s="166"/>
    </row>
    <row r="45" s="150" customFormat="1" ht="18.75" customHeight="1" spans="1:23">
      <c r="A45" s="167" t="s">
        <v>47</v>
      </c>
      <c r="B45" s="22" t="s">
        <v>237</v>
      </c>
      <c r="C45" s="23" t="s">
        <v>134</v>
      </c>
      <c r="D45" s="22" t="s">
        <v>79</v>
      </c>
      <c r="E45" s="22" t="s">
        <v>80</v>
      </c>
      <c r="F45" s="22" t="s">
        <v>238</v>
      </c>
      <c r="G45" s="22" t="s">
        <v>134</v>
      </c>
      <c r="H45" s="166">
        <v>4000</v>
      </c>
      <c r="I45" s="166">
        <v>4000</v>
      </c>
      <c r="J45" s="166"/>
      <c r="K45" s="166"/>
      <c r="L45" s="166">
        <v>4000</v>
      </c>
      <c r="M45" s="166"/>
      <c r="N45" s="166"/>
      <c r="O45" s="166"/>
      <c r="P45" s="151"/>
      <c r="Q45" s="166"/>
      <c r="R45" s="166"/>
      <c r="S45" s="166"/>
      <c r="T45" s="166"/>
      <c r="U45" s="166"/>
      <c r="V45" s="166"/>
      <c r="W45" s="166"/>
    </row>
    <row r="46" s="150" customFormat="1" ht="18.75" customHeight="1" spans="1:23">
      <c r="A46" s="167" t="s">
        <v>47</v>
      </c>
      <c r="B46" s="22" t="s">
        <v>239</v>
      </c>
      <c r="C46" s="23" t="s">
        <v>218</v>
      </c>
      <c r="D46" s="22" t="s">
        <v>68</v>
      </c>
      <c r="E46" s="22" t="s">
        <v>69</v>
      </c>
      <c r="F46" s="22">
        <v>30207</v>
      </c>
      <c r="G46" s="22" t="s">
        <v>224</v>
      </c>
      <c r="H46" s="166">
        <v>16000</v>
      </c>
      <c r="I46" s="166">
        <v>16000</v>
      </c>
      <c r="J46" s="166"/>
      <c r="K46" s="166"/>
      <c r="L46" s="166">
        <v>16000</v>
      </c>
      <c r="M46" s="166"/>
      <c r="N46" s="166"/>
      <c r="O46" s="166"/>
      <c r="P46" s="151"/>
      <c r="Q46" s="166"/>
      <c r="R46" s="166"/>
      <c r="S46" s="166"/>
      <c r="T46" s="166"/>
      <c r="U46" s="166"/>
      <c r="V46" s="166"/>
      <c r="W46" s="166"/>
    </row>
    <row r="47" customHeight="1" spans="1:23">
      <c r="A47" s="167" t="s">
        <v>47</v>
      </c>
      <c r="B47" s="22" t="s">
        <v>240</v>
      </c>
      <c r="C47" s="23" t="s">
        <v>241</v>
      </c>
      <c r="D47" s="170"/>
      <c r="E47" s="171"/>
      <c r="F47" s="171"/>
      <c r="G47" s="171"/>
      <c r="H47" s="172">
        <v>33800</v>
      </c>
      <c r="I47" s="172">
        <v>33800</v>
      </c>
      <c r="J47" s="171"/>
      <c r="K47" s="171"/>
      <c r="L47" s="172">
        <v>33800</v>
      </c>
      <c r="M47" s="171"/>
      <c r="N47" s="171"/>
      <c r="O47" s="171"/>
      <c r="P47" s="171"/>
      <c r="Q47" s="171"/>
      <c r="R47" s="171"/>
      <c r="S47" s="171"/>
      <c r="T47" s="171"/>
      <c r="U47" s="171"/>
      <c r="V47" s="171"/>
      <c r="W47" s="171"/>
    </row>
    <row r="48" s="150" customFormat="1" ht="18.75" customHeight="1" spans="1:23">
      <c r="A48" s="167"/>
      <c r="B48" s="22"/>
      <c r="C48" s="22" t="s">
        <v>219</v>
      </c>
      <c r="D48" s="22" t="s">
        <v>79</v>
      </c>
      <c r="E48" s="22" t="s">
        <v>80</v>
      </c>
      <c r="F48" s="22" t="s">
        <v>220</v>
      </c>
      <c r="G48" s="22" t="s">
        <v>221</v>
      </c>
      <c r="H48" s="166">
        <v>18800</v>
      </c>
      <c r="I48" s="166">
        <v>18800</v>
      </c>
      <c r="J48" s="166"/>
      <c r="K48" s="166"/>
      <c r="L48" s="166">
        <v>18800</v>
      </c>
      <c r="M48" s="166"/>
      <c r="N48" s="166"/>
      <c r="O48" s="166"/>
      <c r="P48" s="151"/>
      <c r="Q48" s="166"/>
      <c r="R48" s="166"/>
      <c r="S48" s="166"/>
      <c r="T48" s="166"/>
      <c r="U48" s="166"/>
      <c r="V48" s="166"/>
      <c r="W48" s="166"/>
    </row>
    <row r="49" s="150" customFormat="1" ht="18.75" customHeight="1" spans="1:23">
      <c r="A49" s="167"/>
      <c r="B49" s="22"/>
      <c r="C49" s="22" t="s">
        <v>225</v>
      </c>
      <c r="D49" s="22" t="s">
        <v>79</v>
      </c>
      <c r="E49" s="22" t="s">
        <v>80</v>
      </c>
      <c r="F49" s="22" t="s">
        <v>226</v>
      </c>
      <c r="G49" s="22" t="s">
        <v>227</v>
      </c>
      <c r="H49" s="166">
        <v>4000</v>
      </c>
      <c r="I49" s="166">
        <v>4000</v>
      </c>
      <c r="J49" s="166"/>
      <c r="K49" s="166"/>
      <c r="L49" s="166">
        <v>4000</v>
      </c>
      <c r="M49" s="166"/>
      <c r="N49" s="166"/>
      <c r="O49" s="166"/>
      <c r="P49" s="151"/>
      <c r="Q49" s="166"/>
      <c r="R49" s="166"/>
      <c r="S49" s="166"/>
      <c r="T49" s="166"/>
      <c r="U49" s="166"/>
      <c r="V49" s="166"/>
      <c r="W49" s="166"/>
    </row>
    <row r="50" s="150" customFormat="1" ht="18.75" customHeight="1" spans="1:23">
      <c r="A50" s="167"/>
      <c r="B50" s="22"/>
      <c r="C50" s="22" t="s">
        <v>242</v>
      </c>
      <c r="D50" s="22" t="s">
        <v>79</v>
      </c>
      <c r="E50" s="22" t="s">
        <v>80</v>
      </c>
      <c r="F50" s="22" t="s">
        <v>243</v>
      </c>
      <c r="G50" s="22" t="s">
        <v>244</v>
      </c>
      <c r="H50" s="166">
        <v>8000</v>
      </c>
      <c r="I50" s="166">
        <v>8000</v>
      </c>
      <c r="J50" s="166"/>
      <c r="K50" s="166"/>
      <c r="L50" s="166">
        <v>8000</v>
      </c>
      <c r="M50" s="166"/>
      <c r="N50" s="166"/>
      <c r="O50" s="166"/>
      <c r="P50" s="151"/>
      <c r="Q50" s="166"/>
      <c r="R50" s="166"/>
      <c r="S50" s="166"/>
      <c r="T50" s="166"/>
      <c r="U50" s="166"/>
      <c r="V50" s="166"/>
      <c r="W50" s="166"/>
    </row>
    <row r="51" s="150" customFormat="1" ht="18.75" customHeight="1" spans="1:23">
      <c r="A51" s="167"/>
      <c r="B51" s="22"/>
      <c r="C51" s="22" t="s">
        <v>245</v>
      </c>
      <c r="D51" s="22" t="s">
        <v>79</v>
      </c>
      <c r="E51" s="22" t="s">
        <v>80</v>
      </c>
      <c r="F51" s="22" t="s">
        <v>246</v>
      </c>
      <c r="G51" s="22" t="s">
        <v>247</v>
      </c>
      <c r="H51" s="166">
        <v>3000</v>
      </c>
      <c r="I51" s="166">
        <v>3000</v>
      </c>
      <c r="J51" s="166"/>
      <c r="K51" s="166"/>
      <c r="L51" s="166">
        <v>3000</v>
      </c>
      <c r="M51" s="166"/>
      <c r="N51" s="166"/>
      <c r="O51" s="166"/>
      <c r="P51" s="151"/>
      <c r="Q51" s="166"/>
      <c r="R51" s="166"/>
      <c r="S51" s="166"/>
      <c r="T51" s="166"/>
      <c r="U51" s="166"/>
      <c r="V51" s="166"/>
      <c r="W51" s="166"/>
    </row>
    <row r="52" s="150" customFormat="1" ht="18.75" customHeight="1" spans="1:23">
      <c r="A52" s="167" t="s">
        <v>47</v>
      </c>
      <c r="B52" s="22" t="s">
        <v>248</v>
      </c>
      <c r="C52" s="23" t="s">
        <v>249</v>
      </c>
      <c r="D52" s="22" t="s">
        <v>79</v>
      </c>
      <c r="E52" s="22" t="s">
        <v>80</v>
      </c>
      <c r="F52" s="22" t="s">
        <v>220</v>
      </c>
      <c r="G52" s="22" t="s">
        <v>221</v>
      </c>
      <c r="H52" s="166">
        <v>20900</v>
      </c>
      <c r="I52" s="166">
        <v>20900</v>
      </c>
      <c r="J52" s="166"/>
      <c r="K52" s="166"/>
      <c r="L52" s="166">
        <v>20900</v>
      </c>
      <c r="M52" s="166"/>
      <c r="N52" s="166"/>
      <c r="O52" s="166"/>
      <c r="P52" s="151"/>
      <c r="Q52" s="166"/>
      <c r="R52" s="166"/>
      <c r="S52" s="166"/>
      <c r="T52" s="166"/>
      <c r="U52" s="166"/>
      <c r="V52" s="166"/>
      <c r="W52" s="166"/>
    </row>
    <row r="53" s="150" customFormat="1" ht="18.75" customHeight="1" spans="1:23">
      <c r="A53" s="164" t="s">
        <v>32</v>
      </c>
      <c r="B53" s="164"/>
      <c r="C53" s="164"/>
      <c r="D53" s="164"/>
      <c r="E53" s="164"/>
      <c r="F53" s="164"/>
      <c r="G53" s="164"/>
      <c r="H53" s="166">
        <f>H11+H14+H15+H20+H21+H22+H23+H24+H30+H33+H34+H35+H36+H37+H44+H45+H46+H47+H52</f>
        <v>7710057</v>
      </c>
      <c r="I53" s="166">
        <f>I11+I14+I15+I20+I21+I22+I23+I24+I30+I33+I34+I35+I36+I37+I44+I45+I46+I47+I52</f>
        <v>7710057</v>
      </c>
      <c r="J53" s="166"/>
      <c r="K53" s="166"/>
      <c r="L53" s="166">
        <f>L11+L14+L15+L20+L21+L22+L23+L24+L30+L33+L34+L35+L36+L37+L44+L45+L46+L47+L52</f>
        <v>7710057</v>
      </c>
      <c r="M53" s="166"/>
      <c r="N53" s="166"/>
      <c r="O53" s="166"/>
      <c r="P53" s="166"/>
      <c r="Q53" s="166"/>
      <c r="R53" s="166"/>
      <c r="S53" s="166"/>
      <c r="T53" s="166"/>
      <c r="U53" s="166"/>
      <c r="V53" s="166"/>
      <c r="W53" s="166"/>
    </row>
  </sheetData>
  <mergeCells count="30">
    <mergeCell ref="A3:W3"/>
    <mergeCell ref="A4:G4"/>
    <mergeCell ref="H5:W5"/>
    <mergeCell ref="I6:M6"/>
    <mergeCell ref="N6:P6"/>
    <mergeCell ref="R6:W6"/>
    <mergeCell ref="A53:G5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4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2"/>
  <sheetViews>
    <sheetView showZeros="0" workbookViewId="0">
      <pane ySplit="8" topLeftCell="A63" activePane="bottomLeft" state="frozen"/>
      <selection/>
      <selection pane="bottomLeft" activeCell="C77" sqref="C77"/>
    </sheetView>
  </sheetViews>
  <sheetFormatPr defaultColWidth="9.10833333333333" defaultRowHeight="14.25" customHeight="1"/>
  <cols>
    <col min="1" max="1" width="14.55" customWidth="1"/>
    <col min="2" max="2" width="21" customWidth="1"/>
    <col min="3" max="3" width="28.875" customWidth="1"/>
    <col min="4" max="4" width="31.375"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62"/>
      <c r="W2" s="90" t="s">
        <v>250</v>
      </c>
    </row>
    <row r="3" ht="27.85" customHeight="1" spans="1:23">
      <c r="A3" s="44" t="s">
        <v>251</v>
      </c>
      <c r="B3" s="44"/>
      <c r="C3" s="44"/>
      <c r="D3" s="44"/>
      <c r="E3" s="44"/>
      <c r="F3" s="44"/>
      <c r="G3" s="44"/>
      <c r="H3" s="44"/>
      <c r="I3" s="44"/>
      <c r="J3" s="44"/>
      <c r="K3" s="44"/>
      <c r="L3" s="44"/>
      <c r="M3" s="44"/>
      <c r="N3" s="44"/>
      <c r="O3" s="44"/>
      <c r="P3" s="44"/>
      <c r="Q3" s="44"/>
      <c r="R3" s="44"/>
      <c r="S3" s="44"/>
      <c r="T3" s="44"/>
      <c r="U3" s="44"/>
      <c r="V3" s="44"/>
      <c r="W3" s="44"/>
    </row>
    <row r="4" ht="13.6" customHeight="1" spans="1:23">
      <c r="A4" s="5" t="str">
        <f>'部门财务收支预算总表01-1'!A4</f>
        <v>单位名称：中共新平彝族傣族自治县委员会组织部</v>
      </c>
      <c r="B4" s="158" t="str">
        <f t="shared" ref="B4" si="0">"单位名称："&amp;"绩效评价中心"</f>
        <v>单位名称：绩效评价中心</v>
      </c>
      <c r="C4" s="158"/>
      <c r="D4" s="158"/>
      <c r="E4" s="158"/>
      <c r="F4" s="158"/>
      <c r="G4" s="158"/>
      <c r="H4" s="158"/>
      <c r="I4" s="158"/>
      <c r="J4" s="7"/>
      <c r="K4" s="7"/>
      <c r="L4" s="7"/>
      <c r="M4" s="7"/>
      <c r="N4" s="7"/>
      <c r="O4" s="7"/>
      <c r="P4" s="7"/>
      <c r="Q4" s="7"/>
      <c r="U4" s="162"/>
      <c r="W4" s="147" t="s">
        <v>130</v>
      </c>
    </row>
    <row r="5" ht="21.8" customHeight="1" spans="1:23">
      <c r="A5" s="9" t="s">
        <v>252</v>
      </c>
      <c r="B5" s="9" t="s">
        <v>140</v>
      </c>
      <c r="C5" s="9" t="s">
        <v>141</v>
      </c>
      <c r="D5" s="9" t="s">
        <v>253</v>
      </c>
      <c r="E5" s="10" t="s">
        <v>142</v>
      </c>
      <c r="F5" s="10" t="s">
        <v>143</v>
      </c>
      <c r="G5" s="10" t="s">
        <v>144</v>
      </c>
      <c r="H5" s="10" t="s">
        <v>145</v>
      </c>
      <c r="I5" s="98" t="s">
        <v>32</v>
      </c>
      <c r="J5" s="98" t="s">
        <v>254</v>
      </c>
      <c r="K5" s="98"/>
      <c r="L5" s="98"/>
      <c r="M5" s="98"/>
      <c r="N5" s="160" t="s">
        <v>147</v>
      </c>
      <c r="O5" s="160"/>
      <c r="P5" s="160"/>
      <c r="Q5" s="10" t="s">
        <v>38</v>
      </c>
      <c r="R5" s="11" t="s">
        <v>53</v>
      </c>
      <c r="S5" s="12"/>
      <c r="T5" s="12"/>
      <c r="U5" s="12"/>
      <c r="V5" s="12"/>
      <c r="W5" s="13"/>
    </row>
    <row r="6" ht="21.8" customHeight="1" spans="1:23">
      <c r="A6" s="14"/>
      <c r="B6" s="14"/>
      <c r="C6" s="14"/>
      <c r="D6" s="14"/>
      <c r="E6" s="15"/>
      <c r="F6" s="15"/>
      <c r="G6" s="15"/>
      <c r="H6" s="15"/>
      <c r="I6" s="98"/>
      <c r="J6" s="70" t="s">
        <v>35</v>
      </c>
      <c r="K6" s="70"/>
      <c r="L6" s="70" t="s">
        <v>36</v>
      </c>
      <c r="M6" s="70" t="s">
        <v>37</v>
      </c>
      <c r="N6" s="161" t="s">
        <v>35</v>
      </c>
      <c r="O6" s="161" t="s">
        <v>36</v>
      </c>
      <c r="P6" s="161" t="s">
        <v>37</v>
      </c>
      <c r="Q6" s="15"/>
      <c r="R6" s="10" t="s">
        <v>34</v>
      </c>
      <c r="S6" s="10" t="s">
        <v>45</v>
      </c>
      <c r="T6" s="10" t="s">
        <v>153</v>
      </c>
      <c r="U6" s="10" t="s">
        <v>41</v>
      </c>
      <c r="V6" s="10" t="s">
        <v>42</v>
      </c>
      <c r="W6" s="10" t="s">
        <v>43</v>
      </c>
    </row>
    <row r="7" ht="40.6" customHeight="1" spans="1:23">
      <c r="A7" s="17"/>
      <c r="B7" s="17"/>
      <c r="C7" s="17"/>
      <c r="D7" s="17"/>
      <c r="E7" s="18"/>
      <c r="F7" s="18"/>
      <c r="G7" s="18"/>
      <c r="H7" s="18"/>
      <c r="I7" s="98"/>
      <c r="J7" s="70" t="s">
        <v>34</v>
      </c>
      <c r="K7" s="70" t="s">
        <v>255</v>
      </c>
      <c r="L7" s="70"/>
      <c r="M7" s="70"/>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s="150" customFormat="1" ht="20" customHeight="1" spans="1:23">
      <c r="A9" s="22" t="s">
        <v>256</v>
      </c>
      <c r="B9" s="22" t="s">
        <v>257</v>
      </c>
      <c r="C9" s="23" t="s">
        <v>258</v>
      </c>
      <c r="D9" s="22" t="s">
        <v>47</v>
      </c>
      <c r="E9" s="22"/>
      <c r="F9" s="22"/>
      <c r="G9" s="22"/>
      <c r="H9" s="22"/>
      <c r="I9" s="25">
        <v>193300</v>
      </c>
      <c r="J9" s="25">
        <v>193300</v>
      </c>
      <c r="K9" s="25">
        <v>193300</v>
      </c>
      <c r="L9" s="25"/>
      <c r="M9" s="25"/>
      <c r="N9" s="25"/>
      <c r="O9" s="25"/>
      <c r="P9" s="25"/>
      <c r="Q9" s="25"/>
      <c r="R9" s="25"/>
      <c r="S9" s="25"/>
      <c r="T9" s="25"/>
      <c r="U9" s="25"/>
      <c r="V9" s="25"/>
      <c r="W9" s="25"/>
    </row>
    <row r="10" s="150" customFormat="1" ht="20" customHeight="1" spans="1:23">
      <c r="A10" s="22"/>
      <c r="B10" s="22"/>
      <c r="C10" s="23" t="s">
        <v>259</v>
      </c>
      <c r="D10" s="22"/>
      <c r="E10" s="22" t="s">
        <v>68</v>
      </c>
      <c r="F10" s="22" t="s">
        <v>69</v>
      </c>
      <c r="G10" s="22" t="s">
        <v>235</v>
      </c>
      <c r="H10" s="22" t="s">
        <v>236</v>
      </c>
      <c r="I10" s="25">
        <v>193300</v>
      </c>
      <c r="J10" s="25">
        <v>193300</v>
      </c>
      <c r="K10" s="25">
        <v>193300</v>
      </c>
      <c r="L10" s="25"/>
      <c r="M10" s="25"/>
      <c r="N10" s="25"/>
      <c r="O10" s="25"/>
      <c r="P10" s="25"/>
      <c r="Q10" s="25"/>
      <c r="R10" s="25"/>
      <c r="S10" s="25"/>
      <c r="T10" s="25"/>
      <c r="U10" s="25"/>
      <c r="V10" s="25"/>
      <c r="W10" s="25"/>
    </row>
    <row r="11" s="150" customFormat="1" ht="35" customHeight="1" spans="1:23">
      <c r="A11" s="22" t="s">
        <v>260</v>
      </c>
      <c r="B11" s="22" t="s">
        <v>261</v>
      </c>
      <c r="C11" s="23" t="s">
        <v>262</v>
      </c>
      <c r="D11" s="22" t="s">
        <v>47</v>
      </c>
      <c r="E11" s="151"/>
      <c r="F11" s="151"/>
      <c r="G11" s="151"/>
      <c r="H11" s="151"/>
      <c r="I11" s="25">
        <v>200100</v>
      </c>
      <c r="J11" s="25">
        <v>200100</v>
      </c>
      <c r="K11" s="25">
        <v>200100</v>
      </c>
      <c r="L11" s="25"/>
      <c r="M11" s="25"/>
      <c r="N11" s="25"/>
      <c r="O11" s="25"/>
      <c r="P11" s="151"/>
      <c r="Q11" s="25"/>
      <c r="R11" s="25"/>
      <c r="S11" s="25"/>
      <c r="T11" s="25"/>
      <c r="U11" s="25"/>
      <c r="V11" s="25"/>
      <c r="W11" s="25"/>
    </row>
    <row r="12" s="150" customFormat="1" ht="20" customHeight="1" spans="1:23">
      <c r="A12" s="22"/>
      <c r="B12" s="22"/>
      <c r="C12" s="159" t="s">
        <v>263</v>
      </c>
      <c r="D12" s="22"/>
      <c r="E12" s="22" t="s">
        <v>71</v>
      </c>
      <c r="F12" s="22" t="s">
        <v>72</v>
      </c>
      <c r="G12" s="22" t="s">
        <v>220</v>
      </c>
      <c r="H12" s="22" t="s">
        <v>221</v>
      </c>
      <c r="I12" s="25">
        <v>45000</v>
      </c>
      <c r="J12" s="25">
        <v>45000</v>
      </c>
      <c r="K12" s="25">
        <v>45000</v>
      </c>
      <c r="L12" s="25"/>
      <c r="M12" s="25"/>
      <c r="N12" s="25"/>
      <c r="O12" s="25"/>
      <c r="P12" s="151"/>
      <c r="Q12" s="25"/>
      <c r="R12" s="25"/>
      <c r="S12" s="25"/>
      <c r="T12" s="25"/>
      <c r="U12" s="25"/>
      <c r="V12" s="25"/>
      <c r="W12" s="25"/>
    </row>
    <row r="13" s="150" customFormat="1" ht="20" customHeight="1" spans="1:23">
      <c r="A13" s="22"/>
      <c r="B13" s="22"/>
      <c r="C13" s="23" t="s">
        <v>264</v>
      </c>
      <c r="D13" s="22"/>
      <c r="E13" s="22" t="s">
        <v>71</v>
      </c>
      <c r="F13" s="22" t="s">
        <v>72</v>
      </c>
      <c r="G13" s="22" t="s">
        <v>220</v>
      </c>
      <c r="H13" s="22" t="s">
        <v>221</v>
      </c>
      <c r="I13" s="25">
        <v>100100</v>
      </c>
      <c r="J13" s="25">
        <v>100100</v>
      </c>
      <c r="K13" s="25">
        <v>100100</v>
      </c>
      <c r="L13" s="25"/>
      <c r="M13" s="25"/>
      <c r="N13" s="25"/>
      <c r="O13" s="25"/>
      <c r="P13" s="151"/>
      <c r="Q13" s="25"/>
      <c r="R13" s="25"/>
      <c r="S13" s="25"/>
      <c r="T13" s="25"/>
      <c r="U13" s="25"/>
      <c r="V13" s="25"/>
      <c r="W13" s="25"/>
    </row>
    <row r="14" s="150" customFormat="1" ht="20" customHeight="1" spans="1:23">
      <c r="A14" s="22"/>
      <c r="B14" s="22"/>
      <c r="C14" s="23" t="s">
        <v>265</v>
      </c>
      <c r="D14" s="22"/>
      <c r="E14" s="22" t="s">
        <v>71</v>
      </c>
      <c r="F14" s="22" t="s">
        <v>72</v>
      </c>
      <c r="G14" s="22" t="s">
        <v>246</v>
      </c>
      <c r="H14" s="22" t="s">
        <v>247</v>
      </c>
      <c r="I14" s="25">
        <v>55000</v>
      </c>
      <c r="J14" s="25">
        <v>55000</v>
      </c>
      <c r="K14" s="25">
        <v>55000</v>
      </c>
      <c r="L14" s="25"/>
      <c r="M14" s="25"/>
      <c r="N14" s="25"/>
      <c r="O14" s="25"/>
      <c r="P14" s="151"/>
      <c r="Q14" s="25"/>
      <c r="R14" s="25"/>
      <c r="S14" s="25"/>
      <c r="T14" s="25"/>
      <c r="U14" s="25"/>
      <c r="V14" s="25"/>
      <c r="W14" s="25"/>
    </row>
    <row r="15" s="150" customFormat="1" ht="20" customHeight="1" spans="1:23">
      <c r="A15" s="22" t="s">
        <v>266</v>
      </c>
      <c r="B15" s="22" t="s">
        <v>267</v>
      </c>
      <c r="C15" s="23" t="s">
        <v>268</v>
      </c>
      <c r="D15" s="22" t="s">
        <v>47</v>
      </c>
      <c r="E15" s="151"/>
      <c r="F15" s="151"/>
      <c r="G15" s="151"/>
      <c r="H15" s="151"/>
      <c r="I15" s="25">
        <v>1751800</v>
      </c>
      <c r="J15" s="25">
        <v>1751800</v>
      </c>
      <c r="K15" s="25">
        <v>1751800</v>
      </c>
      <c r="L15" s="25"/>
      <c r="M15" s="25"/>
      <c r="N15" s="25"/>
      <c r="O15" s="25"/>
      <c r="P15" s="151"/>
      <c r="Q15" s="25"/>
      <c r="R15" s="25"/>
      <c r="S15" s="25"/>
      <c r="T15" s="25"/>
      <c r="U15" s="25"/>
      <c r="V15" s="25"/>
      <c r="W15" s="25"/>
    </row>
    <row r="16" s="150" customFormat="1" ht="20" customHeight="1" spans="1:23">
      <c r="A16" s="22"/>
      <c r="B16" s="22"/>
      <c r="C16" s="23" t="s">
        <v>269</v>
      </c>
      <c r="D16" s="22"/>
      <c r="E16" s="22" t="s">
        <v>73</v>
      </c>
      <c r="F16" s="22" t="s">
        <v>74</v>
      </c>
      <c r="G16" s="22" t="s">
        <v>220</v>
      </c>
      <c r="H16" s="22" t="s">
        <v>221</v>
      </c>
      <c r="I16" s="25">
        <v>1363800</v>
      </c>
      <c r="J16" s="25">
        <v>1363800</v>
      </c>
      <c r="K16" s="25">
        <v>1363800</v>
      </c>
      <c r="L16" s="25"/>
      <c r="M16" s="25"/>
      <c r="N16" s="25"/>
      <c r="O16" s="25"/>
      <c r="P16" s="151"/>
      <c r="Q16" s="25"/>
      <c r="R16" s="25"/>
      <c r="S16" s="25"/>
      <c r="T16" s="25"/>
      <c r="U16" s="25"/>
      <c r="V16" s="25"/>
      <c r="W16" s="25"/>
    </row>
    <row r="17" s="150" customFormat="1" ht="20" customHeight="1" spans="1:23">
      <c r="A17" s="22"/>
      <c r="B17" s="22"/>
      <c r="C17" s="23" t="s">
        <v>269</v>
      </c>
      <c r="D17" s="22"/>
      <c r="E17" s="22" t="s">
        <v>73</v>
      </c>
      <c r="F17" s="22" t="s">
        <v>74</v>
      </c>
      <c r="G17" s="22" t="s">
        <v>270</v>
      </c>
      <c r="H17" s="22" t="s">
        <v>271</v>
      </c>
      <c r="I17" s="25">
        <v>20000</v>
      </c>
      <c r="J17" s="25">
        <v>20000</v>
      </c>
      <c r="K17" s="25">
        <v>20000</v>
      </c>
      <c r="L17" s="25"/>
      <c r="M17" s="25"/>
      <c r="N17" s="25"/>
      <c r="O17" s="25"/>
      <c r="P17" s="151"/>
      <c r="Q17" s="25"/>
      <c r="R17" s="25"/>
      <c r="S17" s="25"/>
      <c r="T17" s="25"/>
      <c r="U17" s="25"/>
      <c r="V17" s="25"/>
      <c r="W17" s="25"/>
    </row>
    <row r="18" s="150" customFormat="1" ht="20" customHeight="1" spans="1:23">
      <c r="A18" s="22"/>
      <c r="B18" s="22"/>
      <c r="C18" s="23" t="s">
        <v>269</v>
      </c>
      <c r="D18" s="22"/>
      <c r="E18" s="22" t="s">
        <v>73</v>
      </c>
      <c r="F18" s="22" t="s">
        <v>74</v>
      </c>
      <c r="G18" s="22" t="s">
        <v>226</v>
      </c>
      <c r="H18" s="22" t="s">
        <v>227</v>
      </c>
      <c r="I18" s="25">
        <v>147000</v>
      </c>
      <c r="J18" s="25">
        <v>147000</v>
      </c>
      <c r="K18" s="25">
        <v>147000</v>
      </c>
      <c r="L18" s="25"/>
      <c r="M18" s="25"/>
      <c r="N18" s="25"/>
      <c r="O18" s="25"/>
      <c r="P18" s="151"/>
      <c r="Q18" s="25"/>
      <c r="R18" s="25"/>
      <c r="S18" s="25"/>
      <c r="T18" s="25"/>
      <c r="U18" s="25"/>
      <c r="V18" s="25"/>
      <c r="W18" s="25"/>
    </row>
    <row r="19" s="150" customFormat="1" ht="20" customHeight="1" spans="1:23">
      <c r="A19" s="22"/>
      <c r="B19" s="22"/>
      <c r="C19" s="23" t="s">
        <v>269</v>
      </c>
      <c r="D19" s="22"/>
      <c r="E19" s="22" t="s">
        <v>73</v>
      </c>
      <c r="F19" s="22" t="s">
        <v>74</v>
      </c>
      <c r="G19" s="22" t="s">
        <v>243</v>
      </c>
      <c r="H19" s="22" t="s">
        <v>244</v>
      </c>
      <c r="I19" s="25">
        <v>105000</v>
      </c>
      <c r="J19" s="25">
        <v>105000</v>
      </c>
      <c r="K19" s="25">
        <v>105000</v>
      </c>
      <c r="L19" s="25"/>
      <c r="M19" s="25"/>
      <c r="N19" s="25"/>
      <c r="O19" s="25"/>
      <c r="P19" s="151"/>
      <c r="Q19" s="25"/>
      <c r="R19" s="25"/>
      <c r="S19" s="25"/>
      <c r="T19" s="25"/>
      <c r="U19" s="25"/>
      <c r="V19" s="25"/>
      <c r="W19" s="25"/>
    </row>
    <row r="20" s="150" customFormat="1" ht="20" customHeight="1" spans="1:23">
      <c r="A20" s="22"/>
      <c r="B20" s="22"/>
      <c r="C20" s="23" t="s">
        <v>269</v>
      </c>
      <c r="D20" s="22"/>
      <c r="E20" s="22" t="s">
        <v>73</v>
      </c>
      <c r="F20" s="22" t="s">
        <v>74</v>
      </c>
      <c r="G20" s="22" t="s">
        <v>238</v>
      </c>
      <c r="H20" s="22" t="s">
        <v>134</v>
      </c>
      <c r="I20" s="25">
        <v>16000</v>
      </c>
      <c r="J20" s="25">
        <v>16000</v>
      </c>
      <c r="K20" s="25">
        <v>16000</v>
      </c>
      <c r="L20" s="25"/>
      <c r="M20" s="25"/>
      <c r="N20" s="25"/>
      <c r="O20" s="25"/>
      <c r="P20" s="151"/>
      <c r="Q20" s="25"/>
      <c r="R20" s="25"/>
      <c r="S20" s="25"/>
      <c r="T20" s="25"/>
      <c r="U20" s="25"/>
      <c r="V20" s="25"/>
      <c r="W20" s="25"/>
    </row>
    <row r="21" s="150" customFormat="1" ht="20" customHeight="1" spans="1:23">
      <c r="A21" s="22"/>
      <c r="B21" s="22"/>
      <c r="C21" s="23" t="s">
        <v>269</v>
      </c>
      <c r="D21" s="22"/>
      <c r="E21" s="22" t="s">
        <v>73</v>
      </c>
      <c r="F21" s="22" t="s">
        <v>74</v>
      </c>
      <c r="G21" s="22" t="s">
        <v>272</v>
      </c>
      <c r="H21" s="22" t="s">
        <v>273</v>
      </c>
      <c r="I21" s="25">
        <v>100000</v>
      </c>
      <c r="J21" s="25">
        <v>100000</v>
      </c>
      <c r="K21" s="25">
        <v>100000</v>
      </c>
      <c r="L21" s="25"/>
      <c r="M21" s="25"/>
      <c r="N21" s="25"/>
      <c r="O21" s="25"/>
      <c r="P21" s="151"/>
      <c r="Q21" s="25"/>
      <c r="R21" s="25"/>
      <c r="S21" s="25"/>
      <c r="T21" s="25"/>
      <c r="U21" s="25"/>
      <c r="V21" s="25"/>
      <c r="W21" s="25"/>
    </row>
    <row r="22" s="150" customFormat="1" ht="20" customHeight="1" spans="1:23">
      <c r="A22" s="22" t="s">
        <v>260</v>
      </c>
      <c r="B22" s="22" t="s">
        <v>274</v>
      </c>
      <c r="C22" s="23" t="s">
        <v>275</v>
      </c>
      <c r="D22" s="22" t="s">
        <v>47</v>
      </c>
      <c r="E22" s="151"/>
      <c r="F22" s="151"/>
      <c r="G22" s="151"/>
      <c r="H22" s="151"/>
      <c r="I22" s="25">
        <v>100000</v>
      </c>
      <c r="J22" s="25">
        <v>100000</v>
      </c>
      <c r="K22" s="25">
        <v>100000</v>
      </c>
      <c r="L22" s="25"/>
      <c r="M22" s="25"/>
      <c r="N22" s="25"/>
      <c r="O22" s="25"/>
      <c r="P22" s="151"/>
      <c r="Q22" s="25"/>
      <c r="R22" s="25"/>
      <c r="S22" s="25"/>
      <c r="T22" s="25"/>
      <c r="U22" s="25"/>
      <c r="V22" s="25"/>
      <c r="W22" s="25"/>
    </row>
    <row r="23" s="150" customFormat="1" ht="20" customHeight="1" spans="1:23">
      <c r="A23" s="22"/>
      <c r="B23" s="22"/>
      <c r="C23" s="23" t="s">
        <v>276</v>
      </c>
      <c r="D23" s="22"/>
      <c r="E23" s="22" t="s">
        <v>70</v>
      </c>
      <c r="F23" s="22" t="s">
        <v>64</v>
      </c>
      <c r="G23" s="22" t="s">
        <v>277</v>
      </c>
      <c r="H23" s="22" t="s">
        <v>278</v>
      </c>
      <c r="I23" s="25">
        <v>100000</v>
      </c>
      <c r="J23" s="25">
        <v>100000</v>
      </c>
      <c r="K23" s="25">
        <v>100000</v>
      </c>
      <c r="L23" s="25"/>
      <c r="M23" s="25"/>
      <c r="N23" s="25"/>
      <c r="O23" s="25"/>
      <c r="P23" s="151"/>
      <c r="Q23" s="25"/>
      <c r="R23" s="25"/>
      <c r="S23" s="25"/>
      <c r="T23" s="25"/>
      <c r="U23" s="25"/>
      <c r="V23" s="25"/>
      <c r="W23" s="25"/>
    </row>
    <row r="24" s="150" customFormat="1" ht="20" customHeight="1" spans="1:23">
      <c r="A24" s="22" t="s">
        <v>266</v>
      </c>
      <c r="B24" s="22" t="s">
        <v>279</v>
      </c>
      <c r="C24" s="23" t="s">
        <v>280</v>
      </c>
      <c r="D24" s="22" t="s">
        <v>47</v>
      </c>
      <c r="E24" s="151"/>
      <c r="F24" s="151"/>
      <c r="G24" s="151"/>
      <c r="H24" s="151"/>
      <c r="I24" s="25">
        <v>1227700</v>
      </c>
      <c r="J24" s="25">
        <v>1227700</v>
      </c>
      <c r="K24" s="25">
        <v>1227700</v>
      </c>
      <c r="L24" s="25"/>
      <c r="M24" s="25"/>
      <c r="N24" s="25"/>
      <c r="O24" s="25"/>
      <c r="P24" s="151"/>
      <c r="Q24" s="25"/>
      <c r="R24" s="25"/>
      <c r="S24" s="25"/>
      <c r="T24" s="25"/>
      <c r="U24" s="25"/>
      <c r="V24" s="25"/>
      <c r="W24" s="25"/>
    </row>
    <row r="25" s="150" customFormat="1" ht="20" customHeight="1" spans="1:23">
      <c r="A25" s="22"/>
      <c r="B25" s="22"/>
      <c r="C25" s="23" t="s">
        <v>281</v>
      </c>
      <c r="D25" s="22"/>
      <c r="E25" s="22" t="s">
        <v>73</v>
      </c>
      <c r="F25" s="22" t="s">
        <v>74</v>
      </c>
      <c r="G25" s="22" t="s">
        <v>270</v>
      </c>
      <c r="H25" s="22" t="s">
        <v>271</v>
      </c>
      <c r="I25" s="25">
        <v>10000</v>
      </c>
      <c r="J25" s="25">
        <v>10000</v>
      </c>
      <c r="K25" s="25">
        <v>10000</v>
      </c>
      <c r="L25" s="25"/>
      <c r="M25" s="25"/>
      <c r="N25" s="25"/>
      <c r="O25" s="25"/>
      <c r="P25" s="151"/>
      <c r="Q25" s="25"/>
      <c r="R25" s="25"/>
      <c r="S25" s="25"/>
      <c r="T25" s="25"/>
      <c r="U25" s="25"/>
      <c r="V25" s="25"/>
      <c r="W25" s="25"/>
    </row>
    <row r="26" s="150" customFormat="1" ht="20" customHeight="1" spans="1:23">
      <c r="A26" s="22"/>
      <c r="B26" s="22"/>
      <c r="C26" s="23" t="s">
        <v>281</v>
      </c>
      <c r="D26" s="22"/>
      <c r="E26" s="22" t="s">
        <v>73</v>
      </c>
      <c r="F26" s="22" t="s">
        <v>74</v>
      </c>
      <c r="G26" s="22" t="s">
        <v>226</v>
      </c>
      <c r="H26" s="22" t="s">
        <v>227</v>
      </c>
      <c r="I26" s="25">
        <v>40220</v>
      </c>
      <c r="J26" s="25">
        <v>40220</v>
      </c>
      <c r="K26" s="25">
        <v>40220</v>
      </c>
      <c r="L26" s="25"/>
      <c r="M26" s="25"/>
      <c r="N26" s="25"/>
      <c r="O26" s="25"/>
      <c r="P26" s="151"/>
      <c r="Q26" s="25"/>
      <c r="R26" s="25"/>
      <c r="S26" s="25"/>
      <c r="T26" s="25"/>
      <c r="U26" s="25"/>
      <c r="V26" s="25"/>
      <c r="W26" s="25"/>
    </row>
    <row r="27" s="150" customFormat="1" ht="20" customHeight="1" spans="1:23">
      <c r="A27" s="22"/>
      <c r="B27" s="22"/>
      <c r="C27" s="23" t="s">
        <v>281</v>
      </c>
      <c r="D27" s="22"/>
      <c r="E27" s="22" t="s">
        <v>73</v>
      </c>
      <c r="F27" s="22" t="s">
        <v>74</v>
      </c>
      <c r="G27" s="22" t="s">
        <v>243</v>
      </c>
      <c r="H27" s="22" t="s">
        <v>244</v>
      </c>
      <c r="I27" s="25">
        <v>53380</v>
      </c>
      <c r="J27" s="25">
        <v>53380</v>
      </c>
      <c r="K27" s="25">
        <v>53380</v>
      </c>
      <c r="L27" s="25"/>
      <c r="M27" s="25"/>
      <c r="N27" s="25"/>
      <c r="O27" s="25"/>
      <c r="P27" s="151"/>
      <c r="Q27" s="25"/>
      <c r="R27" s="25"/>
      <c r="S27" s="25"/>
      <c r="T27" s="25"/>
      <c r="U27" s="25"/>
      <c r="V27" s="25"/>
      <c r="W27" s="25"/>
    </row>
    <row r="28" s="150" customFormat="1" ht="20" customHeight="1" spans="1:23">
      <c r="A28" s="22"/>
      <c r="B28" s="22"/>
      <c r="C28" s="23" t="s">
        <v>281</v>
      </c>
      <c r="D28" s="22"/>
      <c r="E28" s="22" t="s">
        <v>73</v>
      </c>
      <c r="F28" s="22" t="s">
        <v>74</v>
      </c>
      <c r="G28" s="22" t="s">
        <v>246</v>
      </c>
      <c r="H28" s="22" t="s">
        <v>247</v>
      </c>
      <c r="I28" s="25">
        <v>36400</v>
      </c>
      <c r="J28" s="25">
        <v>36400</v>
      </c>
      <c r="K28" s="25">
        <v>36400</v>
      </c>
      <c r="L28" s="25"/>
      <c r="M28" s="25"/>
      <c r="N28" s="25"/>
      <c r="O28" s="25"/>
      <c r="P28" s="151"/>
      <c r="Q28" s="25"/>
      <c r="R28" s="25"/>
      <c r="S28" s="25"/>
      <c r="T28" s="25"/>
      <c r="U28" s="25"/>
      <c r="V28" s="25"/>
      <c r="W28" s="25"/>
    </row>
    <row r="29" s="150" customFormat="1" ht="20" customHeight="1" spans="1:23">
      <c r="A29" s="22"/>
      <c r="B29" s="22"/>
      <c r="C29" s="23" t="s">
        <v>281</v>
      </c>
      <c r="D29" s="22"/>
      <c r="E29" s="22" t="s">
        <v>73</v>
      </c>
      <c r="F29" s="22" t="s">
        <v>74</v>
      </c>
      <c r="G29" s="22" t="s">
        <v>238</v>
      </c>
      <c r="H29" s="22" t="s">
        <v>134</v>
      </c>
      <c r="I29" s="25">
        <v>10000</v>
      </c>
      <c r="J29" s="25">
        <v>10000</v>
      </c>
      <c r="K29" s="25">
        <v>10000</v>
      </c>
      <c r="L29" s="25"/>
      <c r="M29" s="25"/>
      <c r="N29" s="25"/>
      <c r="O29" s="25"/>
      <c r="P29" s="151"/>
      <c r="Q29" s="25"/>
      <c r="R29" s="25"/>
      <c r="S29" s="25"/>
      <c r="T29" s="25"/>
      <c r="U29" s="25"/>
      <c r="V29" s="25"/>
      <c r="W29" s="25"/>
    </row>
    <row r="30" s="150" customFormat="1" ht="20" customHeight="1" spans="1:23">
      <c r="A30" s="22"/>
      <c r="B30" s="22"/>
      <c r="C30" s="23" t="s">
        <v>282</v>
      </c>
      <c r="D30" s="22"/>
      <c r="E30" s="22" t="s">
        <v>73</v>
      </c>
      <c r="F30" s="22" t="s">
        <v>74</v>
      </c>
      <c r="G30" s="22" t="s">
        <v>272</v>
      </c>
      <c r="H30" s="22" t="s">
        <v>273</v>
      </c>
      <c r="I30" s="25">
        <v>250000</v>
      </c>
      <c r="J30" s="25">
        <v>250000</v>
      </c>
      <c r="K30" s="25">
        <v>250000</v>
      </c>
      <c r="L30" s="25"/>
      <c r="M30" s="25"/>
      <c r="N30" s="25"/>
      <c r="O30" s="25"/>
      <c r="P30" s="151"/>
      <c r="Q30" s="25"/>
      <c r="R30" s="25"/>
      <c r="S30" s="25"/>
      <c r="T30" s="25"/>
      <c r="U30" s="25"/>
      <c r="V30" s="25"/>
      <c r="W30" s="25"/>
    </row>
    <row r="31" s="150" customFormat="1" ht="35" customHeight="1" spans="1:23">
      <c r="A31" s="22"/>
      <c r="B31" s="22"/>
      <c r="C31" s="23" t="s">
        <v>283</v>
      </c>
      <c r="D31" s="22"/>
      <c r="E31" s="22" t="s">
        <v>73</v>
      </c>
      <c r="F31" s="22" t="s">
        <v>74</v>
      </c>
      <c r="G31" s="22" t="s">
        <v>220</v>
      </c>
      <c r="H31" s="22" t="s">
        <v>221</v>
      </c>
      <c r="I31" s="25">
        <v>240000</v>
      </c>
      <c r="J31" s="25">
        <v>240000</v>
      </c>
      <c r="K31" s="25">
        <v>240000</v>
      </c>
      <c r="L31" s="25"/>
      <c r="M31" s="25"/>
      <c r="N31" s="25"/>
      <c r="O31" s="25"/>
      <c r="P31" s="151"/>
      <c r="Q31" s="25"/>
      <c r="R31" s="25"/>
      <c r="S31" s="25"/>
      <c r="T31" s="25"/>
      <c r="U31" s="25"/>
      <c r="V31" s="25"/>
      <c r="W31" s="25"/>
    </row>
    <row r="32" s="150" customFormat="1" ht="35" customHeight="1" spans="1:23">
      <c r="A32" s="22"/>
      <c r="B32" s="22"/>
      <c r="C32" s="23" t="s">
        <v>283</v>
      </c>
      <c r="D32" s="22"/>
      <c r="E32" s="22" t="s">
        <v>73</v>
      </c>
      <c r="F32" s="22" t="s">
        <v>74</v>
      </c>
      <c r="G32" s="22" t="s">
        <v>284</v>
      </c>
      <c r="H32" s="22" t="s">
        <v>285</v>
      </c>
      <c r="I32" s="25">
        <v>60000</v>
      </c>
      <c r="J32" s="25">
        <v>60000</v>
      </c>
      <c r="K32" s="25">
        <v>60000</v>
      </c>
      <c r="L32" s="25"/>
      <c r="M32" s="25"/>
      <c r="N32" s="25"/>
      <c r="O32" s="25"/>
      <c r="P32" s="151"/>
      <c r="Q32" s="25"/>
      <c r="R32" s="25"/>
      <c r="S32" s="25"/>
      <c r="T32" s="25"/>
      <c r="U32" s="25"/>
      <c r="V32" s="25"/>
      <c r="W32" s="25"/>
    </row>
    <row r="33" s="150" customFormat="1" ht="35" customHeight="1" spans="1:23">
      <c r="A33" s="22"/>
      <c r="B33" s="22"/>
      <c r="C33" s="23" t="s">
        <v>286</v>
      </c>
      <c r="D33" s="22"/>
      <c r="E33" s="22" t="s">
        <v>73</v>
      </c>
      <c r="F33" s="22" t="s">
        <v>74</v>
      </c>
      <c r="G33" s="22" t="s">
        <v>220</v>
      </c>
      <c r="H33" s="22" t="s">
        <v>221</v>
      </c>
      <c r="I33" s="25">
        <v>238030</v>
      </c>
      <c r="J33" s="25">
        <v>238030</v>
      </c>
      <c r="K33" s="25">
        <v>238030</v>
      </c>
      <c r="L33" s="25"/>
      <c r="M33" s="25"/>
      <c r="N33" s="25"/>
      <c r="O33" s="25"/>
      <c r="P33" s="151"/>
      <c r="Q33" s="25"/>
      <c r="R33" s="25"/>
      <c r="S33" s="25"/>
      <c r="T33" s="25"/>
      <c r="U33" s="25"/>
      <c r="V33" s="25"/>
      <c r="W33" s="25"/>
    </row>
    <row r="34" s="150" customFormat="1" ht="20" customHeight="1" spans="1:23">
      <c r="A34" s="22"/>
      <c r="B34" s="22"/>
      <c r="C34" s="23" t="s">
        <v>287</v>
      </c>
      <c r="D34" s="22"/>
      <c r="E34" s="22" t="s">
        <v>73</v>
      </c>
      <c r="F34" s="22" t="s">
        <v>74</v>
      </c>
      <c r="G34" s="22" t="s">
        <v>220</v>
      </c>
      <c r="H34" s="22" t="s">
        <v>221</v>
      </c>
      <c r="I34" s="25">
        <v>35270</v>
      </c>
      <c r="J34" s="25">
        <v>35270</v>
      </c>
      <c r="K34" s="25">
        <v>35270</v>
      </c>
      <c r="L34" s="25"/>
      <c r="M34" s="25"/>
      <c r="N34" s="25"/>
      <c r="O34" s="25"/>
      <c r="P34" s="151"/>
      <c r="Q34" s="25"/>
      <c r="R34" s="25"/>
      <c r="S34" s="25"/>
      <c r="T34" s="25"/>
      <c r="U34" s="25"/>
      <c r="V34" s="25"/>
      <c r="W34" s="25"/>
    </row>
    <row r="35" s="150" customFormat="1" ht="20" customHeight="1" spans="1:23">
      <c r="A35" s="22"/>
      <c r="B35" s="22"/>
      <c r="C35" s="23" t="s">
        <v>287</v>
      </c>
      <c r="D35" s="22"/>
      <c r="E35" s="22" t="s">
        <v>73</v>
      </c>
      <c r="F35" s="22" t="s">
        <v>74</v>
      </c>
      <c r="G35" s="22" t="s">
        <v>288</v>
      </c>
      <c r="H35" s="22" t="s">
        <v>289</v>
      </c>
      <c r="I35" s="25">
        <v>2000</v>
      </c>
      <c r="J35" s="25">
        <v>2000</v>
      </c>
      <c r="K35" s="25">
        <v>2000</v>
      </c>
      <c r="L35" s="25"/>
      <c r="M35" s="25"/>
      <c r="N35" s="25"/>
      <c r="O35" s="25"/>
      <c r="P35" s="151"/>
      <c r="Q35" s="25"/>
      <c r="R35" s="25"/>
      <c r="S35" s="25"/>
      <c r="T35" s="25"/>
      <c r="U35" s="25"/>
      <c r="V35" s="25"/>
      <c r="W35" s="25"/>
    </row>
    <row r="36" s="150" customFormat="1" ht="20" customHeight="1" spans="1:23">
      <c r="A36" s="22"/>
      <c r="B36" s="22"/>
      <c r="C36" s="23" t="s">
        <v>287</v>
      </c>
      <c r="D36" s="22"/>
      <c r="E36" s="22" t="s">
        <v>73</v>
      </c>
      <c r="F36" s="22" t="s">
        <v>74</v>
      </c>
      <c r="G36" s="22" t="s">
        <v>246</v>
      </c>
      <c r="H36" s="22" t="s">
        <v>247</v>
      </c>
      <c r="I36" s="25">
        <v>10000</v>
      </c>
      <c r="J36" s="25">
        <v>10000</v>
      </c>
      <c r="K36" s="25">
        <v>10000</v>
      </c>
      <c r="L36" s="25"/>
      <c r="M36" s="25"/>
      <c r="N36" s="25"/>
      <c r="O36" s="25"/>
      <c r="P36" s="151"/>
      <c r="Q36" s="25"/>
      <c r="R36" s="25"/>
      <c r="S36" s="25"/>
      <c r="T36" s="25"/>
      <c r="U36" s="25"/>
      <c r="V36" s="25"/>
      <c r="W36" s="25"/>
    </row>
    <row r="37" s="150" customFormat="1" ht="20" customHeight="1" spans="1:23">
      <c r="A37" s="22"/>
      <c r="B37" s="22"/>
      <c r="C37" s="23" t="s">
        <v>290</v>
      </c>
      <c r="D37" s="22"/>
      <c r="E37" s="22" t="s">
        <v>73</v>
      </c>
      <c r="F37" s="22" t="s">
        <v>74</v>
      </c>
      <c r="G37" s="22" t="s">
        <v>220</v>
      </c>
      <c r="H37" s="22" t="s">
        <v>221</v>
      </c>
      <c r="I37" s="25">
        <v>120000</v>
      </c>
      <c r="J37" s="25">
        <v>120000</v>
      </c>
      <c r="K37" s="25">
        <v>120000</v>
      </c>
      <c r="L37" s="25"/>
      <c r="M37" s="25"/>
      <c r="N37" s="25"/>
      <c r="O37" s="25"/>
      <c r="P37" s="151"/>
      <c r="Q37" s="25"/>
      <c r="R37" s="25"/>
      <c r="S37" s="25"/>
      <c r="T37" s="25"/>
      <c r="U37" s="25"/>
      <c r="V37" s="25"/>
      <c r="W37" s="25"/>
    </row>
    <row r="38" s="150" customFormat="1" ht="35" customHeight="1" spans="1:23">
      <c r="A38" s="22"/>
      <c r="B38" s="22"/>
      <c r="C38" s="23" t="s">
        <v>291</v>
      </c>
      <c r="D38" s="22"/>
      <c r="E38" s="22" t="s">
        <v>73</v>
      </c>
      <c r="F38" s="22" t="s">
        <v>74</v>
      </c>
      <c r="G38" s="22" t="s">
        <v>220</v>
      </c>
      <c r="H38" s="22" t="s">
        <v>221</v>
      </c>
      <c r="I38" s="25">
        <v>90000</v>
      </c>
      <c r="J38" s="25">
        <v>90000</v>
      </c>
      <c r="K38" s="25">
        <v>90000</v>
      </c>
      <c r="L38" s="25"/>
      <c r="M38" s="25"/>
      <c r="N38" s="25"/>
      <c r="O38" s="25"/>
      <c r="P38" s="151"/>
      <c r="Q38" s="25"/>
      <c r="R38" s="25"/>
      <c r="S38" s="25"/>
      <c r="T38" s="25"/>
      <c r="U38" s="25"/>
      <c r="V38" s="25"/>
      <c r="W38" s="25"/>
    </row>
    <row r="39" s="150" customFormat="1" ht="20" customHeight="1" spans="1:23">
      <c r="A39" s="22"/>
      <c r="B39" s="22"/>
      <c r="C39" s="23" t="s">
        <v>292</v>
      </c>
      <c r="D39" s="22"/>
      <c r="E39" s="22" t="s">
        <v>73</v>
      </c>
      <c r="F39" s="22" t="s">
        <v>74</v>
      </c>
      <c r="G39" s="22" t="s">
        <v>220</v>
      </c>
      <c r="H39" s="22" t="s">
        <v>221</v>
      </c>
      <c r="I39" s="25">
        <v>1510</v>
      </c>
      <c r="J39" s="25">
        <v>1510</v>
      </c>
      <c r="K39" s="25">
        <v>1510</v>
      </c>
      <c r="L39" s="25"/>
      <c r="M39" s="25"/>
      <c r="N39" s="25"/>
      <c r="O39" s="25"/>
      <c r="P39" s="151"/>
      <c r="Q39" s="25"/>
      <c r="R39" s="25"/>
      <c r="S39" s="25"/>
      <c r="T39" s="25"/>
      <c r="U39" s="25"/>
      <c r="V39" s="25"/>
      <c r="W39" s="25"/>
    </row>
    <row r="40" s="150" customFormat="1" ht="20" customHeight="1" spans="1:23">
      <c r="A40" s="22"/>
      <c r="B40" s="22"/>
      <c r="C40" s="23" t="s">
        <v>292</v>
      </c>
      <c r="D40" s="22"/>
      <c r="E40" s="22" t="s">
        <v>73</v>
      </c>
      <c r="F40" s="22" t="s">
        <v>74</v>
      </c>
      <c r="G40" s="22" t="s">
        <v>243</v>
      </c>
      <c r="H40" s="22" t="s">
        <v>244</v>
      </c>
      <c r="I40" s="25">
        <v>3490</v>
      </c>
      <c r="J40" s="25">
        <v>3490</v>
      </c>
      <c r="K40" s="25">
        <v>3490</v>
      </c>
      <c r="L40" s="25"/>
      <c r="M40" s="25"/>
      <c r="N40" s="25"/>
      <c r="O40" s="25"/>
      <c r="P40" s="151"/>
      <c r="Q40" s="25"/>
      <c r="R40" s="25"/>
      <c r="S40" s="25"/>
      <c r="T40" s="25"/>
      <c r="U40" s="25"/>
      <c r="V40" s="25"/>
      <c r="W40" s="25"/>
    </row>
    <row r="41" s="150" customFormat="1" ht="20" customHeight="1" spans="1:23">
      <c r="A41" s="22"/>
      <c r="B41" s="22"/>
      <c r="C41" s="23" t="s">
        <v>292</v>
      </c>
      <c r="D41" s="22"/>
      <c r="E41" s="22" t="s">
        <v>73</v>
      </c>
      <c r="F41" s="22" t="s">
        <v>74</v>
      </c>
      <c r="G41" s="22" t="s">
        <v>212</v>
      </c>
      <c r="H41" s="22" t="s">
        <v>213</v>
      </c>
      <c r="I41" s="25">
        <v>3000</v>
      </c>
      <c r="J41" s="25">
        <v>3000</v>
      </c>
      <c r="K41" s="25">
        <v>3000</v>
      </c>
      <c r="L41" s="25"/>
      <c r="M41" s="25"/>
      <c r="N41" s="25"/>
      <c r="O41" s="25"/>
      <c r="P41" s="151"/>
      <c r="Q41" s="25"/>
      <c r="R41" s="25"/>
      <c r="S41" s="25"/>
      <c r="T41" s="25"/>
      <c r="U41" s="25"/>
      <c r="V41" s="25"/>
      <c r="W41" s="25"/>
    </row>
    <row r="42" s="150" customFormat="1" ht="20" customHeight="1" spans="1:23">
      <c r="A42" s="22"/>
      <c r="B42" s="22"/>
      <c r="C42" s="23" t="s">
        <v>292</v>
      </c>
      <c r="D42" s="22"/>
      <c r="E42" s="22" t="s">
        <v>73</v>
      </c>
      <c r="F42" s="22" t="s">
        <v>74</v>
      </c>
      <c r="G42" s="22" t="s">
        <v>293</v>
      </c>
      <c r="H42" s="22" t="s">
        <v>184</v>
      </c>
      <c r="I42" s="25">
        <v>3120</v>
      </c>
      <c r="J42" s="25">
        <v>3120</v>
      </c>
      <c r="K42" s="25">
        <v>3120</v>
      </c>
      <c r="L42" s="25"/>
      <c r="M42" s="25"/>
      <c r="N42" s="25"/>
      <c r="O42" s="25"/>
      <c r="P42" s="151"/>
      <c r="Q42" s="25"/>
      <c r="R42" s="25"/>
      <c r="S42" s="25"/>
      <c r="T42" s="25"/>
      <c r="U42" s="25"/>
      <c r="V42" s="25"/>
      <c r="W42" s="25"/>
    </row>
    <row r="43" s="150" customFormat="1" ht="20" customHeight="1" spans="1:23">
      <c r="A43" s="22"/>
      <c r="B43" s="22"/>
      <c r="C43" s="23" t="s">
        <v>294</v>
      </c>
      <c r="D43" s="22"/>
      <c r="E43" s="22" t="s">
        <v>73</v>
      </c>
      <c r="F43" s="22" t="s">
        <v>74</v>
      </c>
      <c r="G43" s="22" t="s">
        <v>293</v>
      </c>
      <c r="H43" s="22" t="s">
        <v>184</v>
      </c>
      <c r="I43" s="25">
        <v>9500</v>
      </c>
      <c r="J43" s="25">
        <v>9500</v>
      </c>
      <c r="K43" s="25">
        <v>9500</v>
      </c>
      <c r="L43" s="25"/>
      <c r="M43" s="25"/>
      <c r="N43" s="25"/>
      <c r="O43" s="25"/>
      <c r="P43" s="151"/>
      <c r="Q43" s="25"/>
      <c r="R43" s="25"/>
      <c r="S43" s="25"/>
      <c r="T43" s="25"/>
      <c r="U43" s="25"/>
      <c r="V43" s="25"/>
      <c r="W43" s="25"/>
    </row>
    <row r="44" s="150" customFormat="1" ht="20" customHeight="1" spans="1:23">
      <c r="A44" s="22"/>
      <c r="B44" s="22"/>
      <c r="C44" s="23" t="s">
        <v>295</v>
      </c>
      <c r="D44" s="22"/>
      <c r="E44" s="22" t="s">
        <v>73</v>
      </c>
      <c r="F44" s="22" t="s">
        <v>74</v>
      </c>
      <c r="G44" s="22" t="s">
        <v>293</v>
      </c>
      <c r="H44" s="22" t="s">
        <v>184</v>
      </c>
      <c r="I44" s="25">
        <v>11780</v>
      </c>
      <c r="J44" s="25">
        <v>11780</v>
      </c>
      <c r="K44" s="25">
        <v>11780</v>
      </c>
      <c r="L44" s="25"/>
      <c r="M44" s="25"/>
      <c r="N44" s="25"/>
      <c r="O44" s="25"/>
      <c r="P44" s="151"/>
      <c r="Q44" s="25"/>
      <c r="R44" s="25"/>
      <c r="S44" s="25"/>
      <c r="T44" s="25"/>
      <c r="U44" s="25"/>
      <c r="V44" s="25"/>
      <c r="W44" s="25"/>
    </row>
    <row r="45" s="150" customFormat="1" ht="20" customHeight="1" spans="1:23">
      <c r="A45" s="22" t="s">
        <v>256</v>
      </c>
      <c r="B45" s="22" t="s">
        <v>296</v>
      </c>
      <c r="C45" s="23" t="s">
        <v>297</v>
      </c>
      <c r="D45" s="22" t="s">
        <v>47</v>
      </c>
      <c r="E45" s="151"/>
      <c r="F45" s="151"/>
      <c r="G45" s="151"/>
      <c r="H45" s="151"/>
      <c r="I45" s="25">
        <v>63000</v>
      </c>
      <c r="J45" s="25">
        <v>63000</v>
      </c>
      <c r="K45" s="25">
        <v>63000</v>
      </c>
      <c r="L45" s="25"/>
      <c r="M45" s="25"/>
      <c r="N45" s="25"/>
      <c r="O45" s="25"/>
      <c r="P45" s="151"/>
      <c r="Q45" s="25"/>
      <c r="R45" s="25"/>
      <c r="S45" s="25"/>
      <c r="T45" s="25"/>
      <c r="U45" s="25"/>
      <c r="V45" s="25"/>
      <c r="W45" s="25"/>
    </row>
    <row r="46" s="150" customFormat="1" ht="20" customHeight="1" spans="1:23">
      <c r="A46" s="22"/>
      <c r="B46" s="22"/>
      <c r="C46" s="23" t="s">
        <v>298</v>
      </c>
      <c r="D46" s="22"/>
      <c r="E46" s="22" t="s">
        <v>70</v>
      </c>
      <c r="F46" s="22" t="s">
        <v>64</v>
      </c>
      <c r="G46" s="22" t="s">
        <v>272</v>
      </c>
      <c r="H46" s="22" t="s">
        <v>273</v>
      </c>
      <c r="I46" s="25">
        <v>63000</v>
      </c>
      <c r="J46" s="25">
        <v>63000</v>
      </c>
      <c r="K46" s="25">
        <v>63000</v>
      </c>
      <c r="L46" s="25"/>
      <c r="M46" s="25"/>
      <c r="N46" s="25"/>
      <c r="O46" s="25"/>
      <c r="P46" s="151"/>
      <c r="Q46" s="25"/>
      <c r="R46" s="25"/>
      <c r="S46" s="25"/>
      <c r="T46" s="25"/>
      <c r="U46" s="25"/>
      <c r="V46" s="25"/>
      <c r="W46" s="25"/>
    </row>
    <row r="47" s="150" customFormat="1" ht="20" customHeight="1" spans="1:23">
      <c r="A47" s="22" t="s">
        <v>266</v>
      </c>
      <c r="B47" s="22" t="s">
        <v>299</v>
      </c>
      <c r="C47" s="23" t="s">
        <v>300</v>
      </c>
      <c r="D47" s="22" t="s">
        <v>47</v>
      </c>
      <c r="E47" s="151"/>
      <c r="F47" s="151"/>
      <c r="G47" s="151"/>
      <c r="H47" s="151"/>
      <c r="I47" s="25">
        <v>100000</v>
      </c>
      <c r="J47" s="25">
        <v>100000</v>
      </c>
      <c r="K47" s="25">
        <v>100000</v>
      </c>
      <c r="L47" s="25"/>
      <c r="M47" s="25"/>
      <c r="N47" s="25"/>
      <c r="O47" s="25"/>
      <c r="P47" s="151"/>
      <c r="Q47" s="25"/>
      <c r="R47" s="25"/>
      <c r="S47" s="25"/>
      <c r="T47" s="25"/>
      <c r="U47" s="25"/>
      <c r="V47" s="25"/>
      <c r="W47" s="25"/>
    </row>
    <row r="48" s="150" customFormat="1" ht="20" customHeight="1" spans="1:23">
      <c r="A48" s="22"/>
      <c r="B48" s="22"/>
      <c r="C48" s="23" t="s">
        <v>301</v>
      </c>
      <c r="D48" s="22"/>
      <c r="E48" s="22" t="s">
        <v>70</v>
      </c>
      <c r="F48" s="22" t="s">
        <v>64</v>
      </c>
      <c r="G48" s="22" t="s">
        <v>270</v>
      </c>
      <c r="H48" s="22" t="s">
        <v>271</v>
      </c>
      <c r="I48" s="25">
        <v>11940</v>
      </c>
      <c r="J48" s="25">
        <v>11940</v>
      </c>
      <c r="K48" s="25">
        <v>11940</v>
      </c>
      <c r="L48" s="25"/>
      <c r="M48" s="25"/>
      <c r="N48" s="25"/>
      <c r="O48" s="25"/>
      <c r="P48" s="151"/>
      <c r="Q48" s="25"/>
      <c r="R48" s="25"/>
      <c r="S48" s="25"/>
      <c r="T48" s="25"/>
      <c r="U48" s="25"/>
      <c r="V48" s="25"/>
      <c r="W48" s="25"/>
    </row>
    <row r="49" s="150" customFormat="1" ht="20" customHeight="1" spans="1:23">
      <c r="A49" s="22"/>
      <c r="B49" s="22"/>
      <c r="C49" s="23" t="s">
        <v>301</v>
      </c>
      <c r="D49" s="22"/>
      <c r="E49" s="22" t="s">
        <v>70</v>
      </c>
      <c r="F49" s="22" t="s">
        <v>64</v>
      </c>
      <c r="G49" s="22" t="s">
        <v>226</v>
      </c>
      <c r="H49" s="22" t="s">
        <v>227</v>
      </c>
      <c r="I49" s="25">
        <v>7680</v>
      </c>
      <c r="J49" s="25">
        <v>7680</v>
      </c>
      <c r="K49" s="25">
        <v>7680</v>
      </c>
      <c r="L49" s="25"/>
      <c r="M49" s="25"/>
      <c r="N49" s="25"/>
      <c r="O49" s="25"/>
      <c r="P49" s="151"/>
      <c r="Q49" s="25"/>
      <c r="R49" s="25"/>
      <c r="S49" s="25"/>
      <c r="T49" s="25"/>
      <c r="U49" s="25"/>
      <c r="V49" s="25"/>
      <c r="W49" s="25"/>
    </row>
    <row r="50" s="150" customFormat="1" ht="20" customHeight="1" spans="1:23">
      <c r="A50" s="22"/>
      <c r="B50" s="22"/>
      <c r="C50" s="23" t="s">
        <v>301</v>
      </c>
      <c r="D50" s="22"/>
      <c r="E50" s="22" t="s">
        <v>70</v>
      </c>
      <c r="F50" s="22" t="s">
        <v>64</v>
      </c>
      <c r="G50" s="22" t="s">
        <v>243</v>
      </c>
      <c r="H50" s="22" t="s">
        <v>244</v>
      </c>
      <c r="I50" s="25">
        <v>75380</v>
      </c>
      <c r="J50" s="25">
        <v>75380</v>
      </c>
      <c r="K50" s="25">
        <v>75380</v>
      </c>
      <c r="L50" s="25"/>
      <c r="M50" s="25"/>
      <c r="N50" s="25"/>
      <c r="O50" s="25"/>
      <c r="P50" s="151"/>
      <c r="Q50" s="25"/>
      <c r="R50" s="25"/>
      <c r="S50" s="25"/>
      <c r="T50" s="25"/>
      <c r="U50" s="25"/>
      <c r="V50" s="25"/>
      <c r="W50" s="25"/>
    </row>
    <row r="51" s="150" customFormat="1" ht="20" customHeight="1" spans="1:23">
      <c r="A51" s="22"/>
      <c r="B51" s="22"/>
      <c r="C51" s="23" t="s">
        <v>301</v>
      </c>
      <c r="D51" s="22"/>
      <c r="E51" s="22" t="s">
        <v>70</v>
      </c>
      <c r="F51" s="22" t="s">
        <v>64</v>
      </c>
      <c r="G51" s="22" t="s">
        <v>238</v>
      </c>
      <c r="H51" s="22" t="s">
        <v>134</v>
      </c>
      <c r="I51" s="25">
        <v>5000</v>
      </c>
      <c r="J51" s="25">
        <v>5000</v>
      </c>
      <c r="K51" s="25">
        <v>5000</v>
      </c>
      <c r="L51" s="25"/>
      <c r="M51" s="25"/>
      <c r="N51" s="25"/>
      <c r="O51" s="25"/>
      <c r="P51" s="151"/>
      <c r="Q51" s="25"/>
      <c r="R51" s="25"/>
      <c r="S51" s="25"/>
      <c r="T51" s="25"/>
      <c r="U51" s="25"/>
      <c r="V51" s="25"/>
      <c r="W51" s="25"/>
    </row>
    <row r="52" s="150" customFormat="1" ht="20" customHeight="1" spans="1:23">
      <c r="A52" s="22" t="s">
        <v>266</v>
      </c>
      <c r="B52" s="22" t="s">
        <v>302</v>
      </c>
      <c r="C52" s="23" t="s">
        <v>303</v>
      </c>
      <c r="D52" s="22" t="s">
        <v>47</v>
      </c>
      <c r="E52" s="151"/>
      <c r="F52" s="151"/>
      <c r="G52" s="151"/>
      <c r="H52" s="151"/>
      <c r="I52" s="25">
        <v>300000</v>
      </c>
      <c r="J52" s="25">
        <v>300000</v>
      </c>
      <c r="K52" s="25">
        <v>300000</v>
      </c>
      <c r="L52" s="25"/>
      <c r="M52" s="25"/>
      <c r="N52" s="25"/>
      <c r="O52" s="25"/>
      <c r="P52" s="151"/>
      <c r="Q52" s="25"/>
      <c r="R52" s="25"/>
      <c r="S52" s="25"/>
      <c r="T52" s="25"/>
      <c r="U52" s="25"/>
      <c r="V52" s="25"/>
      <c r="W52" s="25"/>
    </row>
    <row r="53" s="150" customFormat="1" ht="20" customHeight="1" spans="1:23">
      <c r="A53" s="22"/>
      <c r="B53" s="22"/>
      <c r="C53" s="23" t="s">
        <v>304</v>
      </c>
      <c r="D53" s="22"/>
      <c r="E53" s="22" t="s">
        <v>70</v>
      </c>
      <c r="F53" s="22" t="s">
        <v>64</v>
      </c>
      <c r="G53" s="22" t="s">
        <v>220</v>
      </c>
      <c r="H53" s="22" t="s">
        <v>221</v>
      </c>
      <c r="I53" s="25">
        <v>48410</v>
      </c>
      <c r="J53" s="25">
        <v>48410</v>
      </c>
      <c r="K53" s="25">
        <v>48410</v>
      </c>
      <c r="L53" s="25"/>
      <c r="M53" s="25"/>
      <c r="N53" s="25"/>
      <c r="O53" s="25"/>
      <c r="P53" s="151"/>
      <c r="Q53" s="25"/>
      <c r="R53" s="25"/>
      <c r="S53" s="25"/>
      <c r="T53" s="25"/>
      <c r="U53" s="25"/>
      <c r="V53" s="25"/>
      <c r="W53" s="25"/>
    </row>
    <row r="54" s="150" customFormat="1" ht="20" customHeight="1" spans="1:23">
      <c r="A54" s="22"/>
      <c r="B54" s="22"/>
      <c r="C54" s="23" t="s">
        <v>304</v>
      </c>
      <c r="D54" s="22"/>
      <c r="E54" s="22" t="s">
        <v>70</v>
      </c>
      <c r="F54" s="22" t="s">
        <v>64</v>
      </c>
      <c r="G54" s="22" t="s">
        <v>270</v>
      </c>
      <c r="H54" s="22" t="s">
        <v>271</v>
      </c>
      <c r="I54" s="25">
        <v>11000</v>
      </c>
      <c r="J54" s="25">
        <v>11000</v>
      </c>
      <c r="K54" s="25">
        <v>11000</v>
      </c>
      <c r="L54" s="25"/>
      <c r="M54" s="25"/>
      <c r="N54" s="25"/>
      <c r="O54" s="25"/>
      <c r="P54" s="151"/>
      <c r="Q54" s="25"/>
      <c r="R54" s="25"/>
      <c r="S54" s="25"/>
      <c r="T54" s="25"/>
      <c r="U54" s="25"/>
      <c r="V54" s="25"/>
      <c r="W54" s="25"/>
    </row>
    <row r="55" s="150" customFormat="1" ht="20" customHeight="1" spans="1:23">
      <c r="A55" s="22"/>
      <c r="B55" s="22"/>
      <c r="C55" s="23" t="s">
        <v>304</v>
      </c>
      <c r="D55" s="22"/>
      <c r="E55" s="22" t="s">
        <v>70</v>
      </c>
      <c r="F55" s="22" t="s">
        <v>64</v>
      </c>
      <c r="G55" s="22" t="s">
        <v>305</v>
      </c>
      <c r="H55" s="22" t="s">
        <v>306</v>
      </c>
      <c r="I55" s="25">
        <v>17000</v>
      </c>
      <c r="J55" s="25">
        <v>17000</v>
      </c>
      <c r="K55" s="25">
        <v>17000</v>
      </c>
      <c r="L55" s="25"/>
      <c r="M55" s="25"/>
      <c r="N55" s="25"/>
      <c r="O55" s="25"/>
      <c r="P55" s="151"/>
      <c r="Q55" s="25"/>
      <c r="R55" s="25"/>
      <c r="S55" s="25"/>
      <c r="T55" s="25"/>
      <c r="U55" s="25"/>
      <c r="V55" s="25"/>
      <c r="W55" s="25"/>
    </row>
    <row r="56" s="150" customFormat="1" ht="20" customHeight="1" spans="1:23">
      <c r="A56" s="22"/>
      <c r="B56" s="22"/>
      <c r="C56" s="23" t="s">
        <v>304</v>
      </c>
      <c r="D56" s="22"/>
      <c r="E56" s="22" t="s">
        <v>70</v>
      </c>
      <c r="F56" s="22" t="s">
        <v>64</v>
      </c>
      <c r="G56" s="22" t="s">
        <v>307</v>
      </c>
      <c r="H56" s="22" t="s">
        <v>308</v>
      </c>
      <c r="I56" s="25">
        <v>12000</v>
      </c>
      <c r="J56" s="25">
        <v>12000</v>
      </c>
      <c r="K56" s="25">
        <v>12000</v>
      </c>
      <c r="L56" s="25"/>
      <c r="M56" s="25"/>
      <c r="N56" s="25"/>
      <c r="O56" s="25"/>
      <c r="P56" s="151"/>
      <c r="Q56" s="25"/>
      <c r="R56" s="25"/>
      <c r="S56" s="25"/>
      <c r="T56" s="25"/>
      <c r="U56" s="25"/>
      <c r="V56" s="25"/>
      <c r="W56" s="25"/>
    </row>
    <row r="57" s="150" customFormat="1" ht="20" customHeight="1" spans="1:23">
      <c r="A57" s="22"/>
      <c r="B57" s="22"/>
      <c r="C57" s="23" t="s">
        <v>304</v>
      </c>
      <c r="D57" s="22"/>
      <c r="E57" s="22" t="s">
        <v>70</v>
      </c>
      <c r="F57" s="22" t="s">
        <v>64</v>
      </c>
      <c r="G57" s="22" t="s">
        <v>284</v>
      </c>
      <c r="H57" s="22" t="s">
        <v>285</v>
      </c>
      <c r="I57" s="25">
        <v>43000</v>
      </c>
      <c r="J57" s="25">
        <v>43000</v>
      </c>
      <c r="K57" s="25">
        <v>43000</v>
      </c>
      <c r="L57" s="25"/>
      <c r="M57" s="25"/>
      <c r="N57" s="25"/>
      <c r="O57" s="25"/>
      <c r="P57" s="151"/>
      <c r="Q57" s="25"/>
      <c r="R57" s="25"/>
      <c r="S57" s="25"/>
      <c r="T57" s="25"/>
      <c r="U57" s="25"/>
      <c r="V57" s="25"/>
      <c r="W57" s="25"/>
    </row>
    <row r="58" s="150" customFormat="1" ht="20" customHeight="1" spans="1:23">
      <c r="A58" s="22"/>
      <c r="B58" s="22"/>
      <c r="C58" s="23" t="s">
        <v>304</v>
      </c>
      <c r="D58" s="22"/>
      <c r="E58" s="22" t="s">
        <v>70</v>
      </c>
      <c r="F58" s="22" t="s">
        <v>64</v>
      </c>
      <c r="G58" s="22" t="s">
        <v>243</v>
      </c>
      <c r="H58" s="22" t="s">
        <v>244</v>
      </c>
      <c r="I58" s="25">
        <v>8200</v>
      </c>
      <c r="J58" s="25">
        <v>8200</v>
      </c>
      <c r="K58" s="25">
        <v>8200</v>
      </c>
      <c r="L58" s="25"/>
      <c r="M58" s="25"/>
      <c r="N58" s="25"/>
      <c r="O58" s="25"/>
      <c r="P58" s="151"/>
      <c r="Q58" s="25"/>
      <c r="R58" s="25"/>
      <c r="S58" s="25"/>
      <c r="T58" s="25"/>
      <c r="U58" s="25"/>
      <c r="V58" s="25"/>
      <c r="W58" s="25"/>
    </row>
    <row r="59" s="150" customFormat="1" ht="20" customHeight="1" spans="1:23">
      <c r="A59" s="22"/>
      <c r="B59" s="22"/>
      <c r="C59" s="23" t="s">
        <v>304</v>
      </c>
      <c r="D59" s="22"/>
      <c r="E59" s="22" t="s">
        <v>70</v>
      </c>
      <c r="F59" s="22" t="s">
        <v>64</v>
      </c>
      <c r="G59" s="22" t="s">
        <v>272</v>
      </c>
      <c r="H59" s="22" t="s">
        <v>273</v>
      </c>
      <c r="I59" s="25">
        <v>6000</v>
      </c>
      <c r="J59" s="25">
        <v>6000</v>
      </c>
      <c r="K59" s="25">
        <v>6000</v>
      </c>
      <c r="L59" s="25"/>
      <c r="M59" s="25"/>
      <c r="N59" s="25"/>
      <c r="O59" s="25"/>
      <c r="P59" s="151"/>
      <c r="Q59" s="25"/>
      <c r="R59" s="25"/>
      <c r="S59" s="25"/>
      <c r="T59" s="25"/>
      <c r="U59" s="25"/>
      <c r="V59" s="25"/>
      <c r="W59" s="25"/>
    </row>
    <row r="60" s="150" customFormat="1" ht="20" customHeight="1" spans="1:23">
      <c r="A60" s="22"/>
      <c r="B60" s="22"/>
      <c r="C60" s="23" t="s">
        <v>304</v>
      </c>
      <c r="D60" s="22"/>
      <c r="E60" s="22" t="s">
        <v>70</v>
      </c>
      <c r="F60" s="22" t="s">
        <v>64</v>
      </c>
      <c r="G60" s="22" t="s">
        <v>232</v>
      </c>
      <c r="H60" s="22" t="s">
        <v>233</v>
      </c>
      <c r="I60" s="25">
        <v>24000</v>
      </c>
      <c r="J60" s="25">
        <v>24000</v>
      </c>
      <c r="K60" s="25">
        <v>24000</v>
      </c>
      <c r="L60" s="25"/>
      <c r="M60" s="25"/>
      <c r="N60" s="25"/>
      <c r="O60" s="25"/>
      <c r="P60" s="151"/>
      <c r="Q60" s="25"/>
      <c r="R60" s="25"/>
      <c r="S60" s="25"/>
      <c r="T60" s="25"/>
      <c r="U60" s="25"/>
      <c r="V60" s="25"/>
      <c r="W60" s="25"/>
    </row>
    <row r="61" s="150" customFormat="1" ht="20" customHeight="1" spans="1:23">
      <c r="A61" s="22"/>
      <c r="B61" s="22"/>
      <c r="C61" s="23" t="s">
        <v>309</v>
      </c>
      <c r="D61" s="22"/>
      <c r="E61" s="22" t="s">
        <v>70</v>
      </c>
      <c r="F61" s="22" t="s">
        <v>64</v>
      </c>
      <c r="G61" s="22" t="s">
        <v>310</v>
      </c>
      <c r="H61" s="22" t="s">
        <v>311</v>
      </c>
      <c r="I61" s="25">
        <v>23030</v>
      </c>
      <c r="J61" s="25">
        <v>23030</v>
      </c>
      <c r="K61" s="25">
        <v>23030</v>
      </c>
      <c r="L61" s="25"/>
      <c r="M61" s="25"/>
      <c r="N61" s="25"/>
      <c r="O61" s="25"/>
      <c r="P61" s="151"/>
      <c r="Q61" s="25"/>
      <c r="R61" s="25"/>
      <c r="S61" s="25"/>
      <c r="T61" s="25"/>
      <c r="U61" s="25"/>
      <c r="V61" s="25"/>
      <c r="W61" s="25"/>
    </row>
    <row r="62" s="150" customFormat="1" ht="20" customHeight="1" spans="1:23">
      <c r="A62" s="22"/>
      <c r="B62" s="22"/>
      <c r="C62" s="23" t="s">
        <v>312</v>
      </c>
      <c r="D62" s="22"/>
      <c r="E62" s="22" t="s">
        <v>70</v>
      </c>
      <c r="F62" s="22" t="s">
        <v>64</v>
      </c>
      <c r="G62" s="22" t="s">
        <v>310</v>
      </c>
      <c r="H62" s="22" t="s">
        <v>311</v>
      </c>
      <c r="I62" s="25">
        <v>60480</v>
      </c>
      <c r="J62" s="25">
        <v>60480</v>
      </c>
      <c r="K62" s="25">
        <v>60480</v>
      </c>
      <c r="L62" s="25"/>
      <c r="M62" s="25"/>
      <c r="N62" s="25"/>
      <c r="O62" s="25"/>
      <c r="P62" s="151"/>
      <c r="Q62" s="25"/>
      <c r="R62" s="25"/>
      <c r="S62" s="25"/>
      <c r="T62" s="25"/>
      <c r="U62" s="25"/>
      <c r="V62" s="25"/>
      <c r="W62" s="25"/>
    </row>
    <row r="63" s="150" customFormat="1" ht="20" customHeight="1" spans="1:23">
      <c r="A63" s="22"/>
      <c r="B63" s="22"/>
      <c r="C63" s="23" t="s">
        <v>313</v>
      </c>
      <c r="D63" s="22"/>
      <c r="E63" s="22" t="s">
        <v>70</v>
      </c>
      <c r="F63" s="22" t="s">
        <v>64</v>
      </c>
      <c r="G63" s="22" t="s">
        <v>293</v>
      </c>
      <c r="H63" s="22" t="s">
        <v>184</v>
      </c>
      <c r="I63" s="25">
        <v>46880</v>
      </c>
      <c r="J63" s="25">
        <v>46880</v>
      </c>
      <c r="K63" s="25">
        <v>46880</v>
      </c>
      <c r="L63" s="25"/>
      <c r="M63" s="25"/>
      <c r="N63" s="25"/>
      <c r="O63" s="25"/>
      <c r="P63" s="151"/>
      <c r="Q63" s="25"/>
      <c r="R63" s="25"/>
      <c r="S63" s="25"/>
      <c r="T63" s="25"/>
      <c r="U63" s="25"/>
      <c r="V63" s="25"/>
      <c r="W63" s="25"/>
    </row>
    <row r="64" s="150" customFormat="1" ht="20" customHeight="1" spans="1:23">
      <c r="A64" s="22" t="s">
        <v>266</v>
      </c>
      <c r="B64" s="22" t="s">
        <v>314</v>
      </c>
      <c r="C64" s="23" t="s">
        <v>315</v>
      </c>
      <c r="D64" s="22" t="s">
        <v>47</v>
      </c>
      <c r="E64" s="151"/>
      <c r="F64" s="151"/>
      <c r="G64" s="151"/>
      <c r="H64" s="151"/>
      <c r="I64" s="25">
        <v>304300</v>
      </c>
      <c r="J64" s="25">
        <v>304300</v>
      </c>
      <c r="K64" s="25">
        <v>304300</v>
      </c>
      <c r="L64" s="25"/>
      <c r="M64" s="25"/>
      <c r="N64" s="25"/>
      <c r="O64" s="25"/>
      <c r="P64" s="151"/>
      <c r="Q64" s="25"/>
      <c r="R64" s="25"/>
      <c r="S64" s="25"/>
      <c r="T64" s="25"/>
      <c r="U64" s="25"/>
      <c r="V64" s="25"/>
      <c r="W64" s="25"/>
    </row>
    <row r="65" s="150" customFormat="1" ht="20" customHeight="1" spans="1:23">
      <c r="A65" s="22"/>
      <c r="B65" s="22"/>
      <c r="C65" s="23" t="s">
        <v>316</v>
      </c>
      <c r="D65" s="22"/>
      <c r="E65" s="22" t="s">
        <v>68</v>
      </c>
      <c r="F65" s="22" t="s">
        <v>69</v>
      </c>
      <c r="G65" s="22" t="s">
        <v>246</v>
      </c>
      <c r="H65" s="22" t="s">
        <v>247</v>
      </c>
      <c r="I65" s="25">
        <v>28320</v>
      </c>
      <c r="J65" s="25">
        <v>28320</v>
      </c>
      <c r="K65" s="25">
        <v>28320</v>
      </c>
      <c r="L65" s="25"/>
      <c r="M65" s="25"/>
      <c r="N65" s="25"/>
      <c r="O65" s="25"/>
      <c r="P65" s="151"/>
      <c r="Q65" s="25"/>
      <c r="R65" s="25"/>
      <c r="S65" s="25"/>
      <c r="T65" s="25"/>
      <c r="U65" s="25"/>
      <c r="V65" s="25"/>
      <c r="W65" s="25"/>
    </row>
    <row r="66" s="150" customFormat="1" ht="20" customHeight="1" spans="1:23">
      <c r="A66" s="22"/>
      <c r="B66" s="22"/>
      <c r="C66" s="23" t="s">
        <v>316</v>
      </c>
      <c r="D66" s="22"/>
      <c r="E66" s="22" t="s">
        <v>73</v>
      </c>
      <c r="F66" s="22" t="s">
        <v>74</v>
      </c>
      <c r="G66" s="22" t="s">
        <v>226</v>
      </c>
      <c r="H66" s="22" t="s">
        <v>227</v>
      </c>
      <c r="I66" s="25">
        <v>8000</v>
      </c>
      <c r="J66" s="25">
        <v>8000</v>
      </c>
      <c r="K66" s="25">
        <v>8000</v>
      </c>
      <c r="L66" s="25"/>
      <c r="M66" s="25"/>
      <c r="N66" s="25"/>
      <c r="O66" s="25"/>
      <c r="P66" s="151"/>
      <c r="Q66" s="25"/>
      <c r="R66" s="25"/>
      <c r="S66" s="25"/>
      <c r="T66" s="25"/>
      <c r="U66" s="25"/>
      <c r="V66" s="25"/>
      <c r="W66" s="25"/>
    </row>
    <row r="67" s="150" customFormat="1" ht="20" customHeight="1" spans="1:23">
      <c r="A67" s="22"/>
      <c r="B67" s="22"/>
      <c r="C67" s="23" t="s">
        <v>316</v>
      </c>
      <c r="D67" s="22"/>
      <c r="E67" s="22" t="s">
        <v>73</v>
      </c>
      <c r="F67" s="22" t="s">
        <v>74</v>
      </c>
      <c r="G67" s="22" t="s">
        <v>243</v>
      </c>
      <c r="H67" s="22" t="s">
        <v>244</v>
      </c>
      <c r="I67" s="25">
        <v>51320</v>
      </c>
      <c r="J67" s="25">
        <v>51320</v>
      </c>
      <c r="K67" s="25">
        <v>51320</v>
      </c>
      <c r="L67" s="25"/>
      <c r="M67" s="25"/>
      <c r="N67" s="25"/>
      <c r="O67" s="25"/>
      <c r="P67" s="151"/>
      <c r="Q67" s="25"/>
      <c r="R67" s="25"/>
      <c r="S67" s="25"/>
      <c r="T67" s="25"/>
      <c r="U67" s="25"/>
      <c r="V67" s="25"/>
      <c r="W67" s="25"/>
    </row>
    <row r="68" s="150" customFormat="1" ht="20" customHeight="1" spans="1:23">
      <c r="A68" s="22"/>
      <c r="B68" s="22"/>
      <c r="C68" s="23" t="s">
        <v>316</v>
      </c>
      <c r="D68" s="22"/>
      <c r="E68" s="22" t="s">
        <v>73</v>
      </c>
      <c r="F68" s="22" t="s">
        <v>74</v>
      </c>
      <c r="G68" s="22" t="s">
        <v>238</v>
      </c>
      <c r="H68" s="22" t="s">
        <v>134</v>
      </c>
      <c r="I68" s="25">
        <v>5000</v>
      </c>
      <c r="J68" s="25">
        <v>5000</v>
      </c>
      <c r="K68" s="25">
        <v>5000</v>
      </c>
      <c r="L68" s="25"/>
      <c r="M68" s="25"/>
      <c r="N68" s="25"/>
      <c r="O68" s="25"/>
      <c r="P68" s="151"/>
      <c r="Q68" s="25"/>
      <c r="R68" s="25"/>
      <c r="S68" s="25"/>
      <c r="T68" s="25"/>
      <c r="U68" s="25"/>
      <c r="V68" s="25"/>
      <c r="W68" s="25"/>
    </row>
    <row r="69" s="150" customFormat="1" ht="20" customHeight="1" spans="1:23">
      <c r="A69" s="22"/>
      <c r="B69" s="22"/>
      <c r="C69" s="23" t="s">
        <v>316</v>
      </c>
      <c r="D69" s="22"/>
      <c r="E69" s="22" t="s">
        <v>73</v>
      </c>
      <c r="F69" s="22" t="s">
        <v>74</v>
      </c>
      <c r="G69" s="22" t="s">
        <v>310</v>
      </c>
      <c r="H69" s="22" t="s">
        <v>311</v>
      </c>
      <c r="I69" s="25">
        <v>66080</v>
      </c>
      <c r="J69" s="25">
        <v>66080</v>
      </c>
      <c r="K69" s="25">
        <v>66080</v>
      </c>
      <c r="L69" s="25"/>
      <c r="M69" s="25"/>
      <c r="N69" s="25"/>
      <c r="O69" s="25"/>
      <c r="P69" s="151"/>
      <c r="Q69" s="25"/>
      <c r="R69" s="25"/>
      <c r="S69" s="25"/>
      <c r="T69" s="25"/>
      <c r="U69" s="25"/>
      <c r="V69" s="25"/>
      <c r="W69" s="25"/>
    </row>
    <row r="70" s="150" customFormat="1" ht="20" customHeight="1" spans="1:23">
      <c r="A70" s="22"/>
      <c r="B70" s="22"/>
      <c r="C70" s="23" t="s">
        <v>316</v>
      </c>
      <c r="D70" s="22"/>
      <c r="E70" s="22" t="s">
        <v>73</v>
      </c>
      <c r="F70" s="22" t="s">
        <v>74</v>
      </c>
      <c r="G70" s="22" t="s">
        <v>272</v>
      </c>
      <c r="H70" s="22" t="s">
        <v>273</v>
      </c>
      <c r="I70" s="25">
        <v>81400</v>
      </c>
      <c r="J70" s="25">
        <v>81400</v>
      </c>
      <c r="K70" s="25">
        <v>81400</v>
      </c>
      <c r="L70" s="25"/>
      <c r="M70" s="25"/>
      <c r="N70" s="25"/>
      <c r="O70" s="25"/>
      <c r="P70" s="151"/>
      <c r="Q70" s="25"/>
      <c r="R70" s="25"/>
      <c r="S70" s="25"/>
      <c r="T70" s="25"/>
      <c r="U70" s="25"/>
      <c r="V70" s="25"/>
      <c r="W70" s="25"/>
    </row>
    <row r="71" s="150" customFormat="1" ht="20" customHeight="1" spans="1:23">
      <c r="A71" s="22"/>
      <c r="B71" s="22"/>
      <c r="C71" s="23" t="s">
        <v>317</v>
      </c>
      <c r="D71" s="22"/>
      <c r="E71" s="22" t="s">
        <v>73</v>
      </c>
      <c r="F71" s="22" t="s">
        <v>74</v>
      </c>
      <c r="G71" s="22" t="s">
        <v>220</v>
      </c>
      <c r="H71" s="22" t="s">
        <v>221</v>
      </c>
      <c r="I71" s="25">
        <v>33000</v>
      </c>
      <c r="J71" s="25">
        <v>33000</v>
      </c>
      <c r="K71" s="25">
        <v>33000</v>
      </c>
      <c r="L71" s="25"/>
      <c r="M71" s="25"/>
      <c r="N71" s="25"/>
      <c r="O71" s="25"/>
      <c r="P71" s="151"/>
      <c r="Q71" s="25"/>
      <c r="R71" s="25"/>
      <c r="S71" s="25"/>
      <c r="T71" s="25"/>
      <c r="U71" s="25"/>
      <c r="V71" s="25"/>
      <c r="W71" s="25"/>
    </row>
    <row r="72" s="150" customFormat="1" ht="20" customHeight="1" spans="1:23">
      <c r="A72" s="22"/>
      <c r="B72" s="22"/>
      <c r="C72" s="23" t="s">
        <v>318</v>
      </c>
      <c r="D72" s="22"/>
      <c r="E72" s="22" t="s">
        <v>73</v>
      </c>
      <c r="F72" s="22" t="s">
        <v>74</v>
      </c>
      <c r="G72" s="22" t="s">
        <v>293</v>
      </c>
      <c r="H72" s="22" t="s">
        <v>184</v>
      </c>
      <c r="I72" s="25">
        <v>16500</v>
      </c>
      <c r="J72" s="25">
        <v>16500</v>
      </c>
      <c r="K72" s="25">
        <v>16500</v>
      </c>
      <c r="L72" s="25"/>
      <c r="M72" s="25"/>
      <c r="N72" s="25"/>
      <c r="O72" s="25"/>
      <c r="P72" s="151"/>
      <c r="Q72" s="25"/>
      <c r="R72" s="25"/>
      <c r="S72" s="25"/>
      <c r="T72" s="25"/>
      <c r="U72" s="25"/>
      <c r="V72" s="25"/>
      <c r="W72" s="25"/>
    </row>
    <row r="73" s="150" customFormat="1" ht="20" customHeight="1" spans="1:23">
      <c r="A73" s="22"/>
      <c r="B73" s="22"/>
      <c r="C73" s="23" t="s">
        <v>319</v>
      </c>
      <c r="D73" s="22"/>
      <c r="E73" s="22" t="s">
        <v>73</v>
      </c>
      <c r="F73" s="22" t="s">
        <v>74</v>
      </c>
      <c r="G73" s="22" t="s">
        <v>288</v>
      </c>
      <c r="H73" s="22" t="s">
        <v>289</v>
      </c>
      <c r="I73" s="25">
        <v>6000</v>
      </c>
      <c r="J73" s="25">
        <v>6000</v>
      </c>
      <c r="K73" s="25">
        <v>6000</v>
      </c>
      <c r="L73" s="25"/>
      <c r="M73" s="25"/>
      <c r="N73" s="25"/>
      <c r="O73" s="25"/>
      <c r="P73" s="151"/>
      <c r="Q73" s="25"/>
      <c r="R73" s="25"/>
      <c r="S73" s="25"/>
      <c r="T73" s="25"/>
      <c r="U73" s="25"/>
      <c r="V73" s="25"/>
      <c r="W73" s="25"/>
    </row>
    <row r="74" s="150" customFormat="1" ht="20" customHeight="1" spans="1:23">
      <c r="A74" s="22"/>
      <c r="B74" s="22"/>
      <c r="C74" s="23" t="s">
        <v>320</v>
      </c>
      <c r="D74" s="22"/>
      <c r="E74" s="22" t="s">
        <v>73</v>
      </c>
      <c r="F74" s="22" t="s">
        <v>74</v>
      </c>
      <c r="G74" s="22" t="s">
        <v>235</v>
      </c>
      <c r="H74" s="22" t="s">
        <v>236</v>
      </c>
      <c r="I74" s="25">
        <v>8680</v>
      </c>
      <c r="J74" s="25">
        <v>8680</v>
      </c>
      <c r="K74" s="25">
        <v>8680</v>
      </c>
      <c r="L74" s="25"/>
      <c r="M74" s="25"/>
      <c r="N74" s="25"/>
      <c r="O74" s="25"/>
      <c r="P74" s="151"/>
      <c r="Q74" s="25"/>
      <c r="R74" s="25"/>
      <c r="S74" s="25"/>
      <c r="T74" s="25"/>
      <c r="U74" s="25"/>
      <c r="V74" s="25"/>
      <c r="W74" s="25"/>
    </row>
    <row r="75" s="150" customFormat="1" ht="20" customHeight="1" spans="1:23">
      <c r="A75" s="22" t="s">
        <v>260</v>
      </c>
      <c r="B75" s="22" t="s">
        <v>321</v>
      </c>
      <c r="C75" s="23" t="s">
        <v>322</v>
      </c>
      <c r="D75" s="22" t="s">
        <v>47</v>
      </c>
      <c r="E75" s="151"/>
      <c r="F75" s="151"/>
      <c r="G75" s="151"/>
      <c r="H75" s="151"/>
      <c r="I75" s="25">
        <v>67602</v>
      </c>
      <c r="J75" s="25">
        <v>67602</v>
      </c>
      <c r="K75" s="25">
        <v>67602</v>
      </c>
      <c r="L75" s="25"/>
      <c r="M75" s="25"/>
      <c r="N75" s="25"/>
      <c r="O75" s="25"/>
      <c r="P75" s="151"/>
      <c r="Q75" s="25"/>
      <c r="R75" s="25"/>
      <c r="S75" s="25"/>
      <c r="T75" s="25"/>
      <c r="U75" s="25"/>
      <c r="V75" s="25"/>
      <c r="W75" s="25"/>
    </row>
    <row r="76" s="150" customFormat="1" ht="20" customHeight="1" spans="1:23">
      <c r="A76" s="22"/>
      <c r="B76" s="22"/>
      <c r="C76" s="23" t="s">
        <v>323</v>
      </c>
      <c r="D76" s="22"/>
      <c r="E76" s="22" t="s">
        <v>85</v>
      </c>
      <c r="F76" s="22" t="s">
        <v>86</v>
      </c>
      <c r="G76" s="22" t="s">
        <v>293</v>
      </c>
      <c r="H76" s="22" t="s">
        <v>184</v>
      </c>
      <c r="I76" s="25">
        <v>67602</v>
      </c>
      <c r="J76" s="25">
        <v>67602</v>
      </c>
      <c r="K76" s="25">
        <v>67602</v>
      </c>
      <c r="L76" s="25"/>
      <c r="M76" s="25"/>
      <c r="N76" s="25"/>
      <c r="O76" s="25"/>
      <c r="P76" s="151"/>
      <c r="Q76" s="25"/>
      <c r="R76" s="25"/>
      <c r="S76" s="25"/>
      <c r="T76" s="25"/>
      <c r="U76" s="25"/>
      <c r="V76" s="25"/>
      <c r="W76" s="25"/>
    </row>
    <row r="77" s="150" customFormat="1" ht="20" customHeight="1" spans="1:23">
      <c r="A77" s="22" t="s">
        <v>266</v>
      </c>
      <c r="B77" s="151" t="s">
        <v>324</v>
      </c>
      <c r="C77" s="23" t="s">
        <v>325</v>
      </c>
      <c r="D77" s="22" t="s">
        <v>47</v>
      </c>
      <c r="E77" s="151"/>
      <c r="F77" s="151"/>
      <c r="G77" s="151"/>
      <c r="H77" s="151"/>
      <c r="I77" s="25">
        <v>324904.85</v>
      </c>
      <c r="J77" s="25">
        <v>324904.85</v>
      </c>
      <c r="K77" s="25">
        <v>324904.85</v>
      </c>
      <c r="L77" s="25"/>
      <c r="M77" s="25"/>
      <c r="N77" s="25"/>
      <c r="O77" s="25"/>
      <c r="P77" s="151"/>
      <c r="Q77" s="25"/>
      <c r="R77" s="25"/>
      <c r="S77" s="25"/>
      <c r="T77" s="25"/>
      <c r="U77" s="25"/>
      <c r="V77" s="25"/>
      <c r="W77" s="25"/>
    </row>
    <row r="78" s="150" customFormat="1" ht="35" customHeight="1" spans="1:23">
      <c r="A78" s="151"/>
      <c r="B78" s="151"/>
      <c r="C78" s="163" t="s">
        <v>326</v>
      </c>
      <c r="D78" s="151"/>
      <c r="E78" s="22" t="s">
        <v>70</v>
      </c>
      <c r="F78" s="151" t="s">
        <v>327</v>
      </c>
      <c r="G78" s="151" t="s">
        <v>246</v>
      </c>
      <c r="H78" s="151" t="s">
        <v>247</v>
      </c>
      <c r="I78" s="25">
        <v>8700</v>
      </c>
      <c r="J78" s="25">
        <v>8700</v>
      </c>
      <c r="K78" s="25">
        <v>8700</v>
      </c>
      <c r="L78" s="25"/>
      <c r="M78" s="25"/>
      <c r="N78" s="25"/>
      <c r="O78" s="25"/>
      <c r="P78" s="151"/>
      <c r="Q78" s="25"/>
      <c r="R78" s="25"/>
      <c r="S78" s="25"/>
      <c r="T78" s="25"/>
      <c r="U78" s="25"/>
      <c r="V78" s="25"/>
      <c r="W78" s="25"/>
    </row>
    <row r="79" s="150" customFormat="1" ht="35" customHeight="1" spans="1:23">
      <c r="A79" s="151"/>
      <c r="B79" s="151"/>
      <c r="C79" s="163" t="s">
        <v>328</v>
      </c>
      <c r="D79" s="151"/>
      <c r="E79" s="22" t="s">
        <v>70</v>
      </c>
      <c r="F79" s="151" t="s">
        <v>327</v>
      </c>
      <c r="G79" s="151" t="s">
        <v>246</v>
      </c>
      <c r="H79" s="151" t="s">
        <v>247</v>
      </c>
      <c r="I79" s="25">
        <v>37328</v>
      </c>
      <c r="J79" s="25">
        <v>37328</v>
      </c>
      <c r="K79" s="25">
        <v>37328</v>
      </c>
      <c r="L79" s="25"/>
      <c r="M79" s="25"/>
      <c r="N79" s="25"/>
      <c r="O79" s="25"/>
      <c r="P79" s="151"/>
      <c r="Q79" s="25"/>
      <c r="R79" s="25"/>
      <c r="S79" s="25"/>
      <c r="T79" s="25"/>
      <c r="U79" s="25"/>
      <c r="V79" s="25"/>
      <c r="W79" s="25"/>
    </row>
    <row r="80" s="150" customFormat="1" ht="35" customHeight="1" spans="1:23">
      <c r="A80" s="151"/>
      <c r="B80" s="151"/>
      <c r="C80" s="163" t="s">
        <v>329</v>
      </c>
      <c r="D80" s="151"/>
      <c r="E80" s="22" t="s">
        <v>70</v>
      </c>
      <c r="F80" s="151" t="s">
        <v>327</v>
      </c>
      <c r="G80" s="151" t="s">
        <v>246</v>
      </c>
      <c r="H80" s="151" t="s">
        <v>247</v>
      </c>
      <c r="I80" s="25">
        <v>278876.85</v>
      </c>
      <c r="J80" s="25">
        <v>278876.85</v>
      </c>
      <c r="K80" s="25">
        <v>278876.85</v>
      </c>
      <c r="L80" s="25"/>
      <c r="M80" s="25"/>
      <c r="N80" s="25"/>
      <c r="O80" s="25"/>
      <c r="P80" s="151"/>
      <c r="Q80" s="25"/>
      <c r="R80" s="25"/>
      <c r="S80" s="25"/>
      <c r="T80" s="25"/>
      <c r="U80" s="25"/>
      <c r="V80" s="25"/>
      <c r="W80" s="25"/>
    </row>
    <row r="81" s="150" customFormat="1" ht="18.75" customHeight="1" spans="1:23">
      <c r="A81" s="22" t="s">
        <v>260</v>
      </c>
      <c r="B81" s="151" t="s">
        <v>330</v>
      </c>
      <c r="C81" s="23" t="s">
        <v>331</v>
      </c>
      <c r="D81" s="22" t="s">
        <v>47</v>
      </c>
      <c r="E81" s="22"/>
      <c r="F81" s="151"/>
      <c r="G81" s="151"/>
      <c r="H81" s="151"/>
      <c r="I81" s="25">
        <v>4167</v>
      </c>
      <c r="J81" s="25">
        <v>4167</v>
      </c>
      <c r="K81" s="25">
        <v>4167</v>
      </c>
      <c r="L81" s="25"/>
      <c r="M81" s="25"/>
      <c r="N81" s="25"/>
      <c r="O81" s="25"/>
      <c r="P81" s="151"/>
      <c r="Q81" s="25"/>
      <c r="R81" s="25"/>
      <c r="S81" s="25"/>
      <c r="T81" s="25"/>
      <c r="U81" s="25"/>
      <c r="V81" s="25"/>
      <c r="W81" s="25"/>
    </row>
    <row r="82" s="150" customFormat="1" ht="35" customHeight="1" spans="1:23">
      <c r="A82" s="151"/>
      <c r="B82" s="151"/>
      <c r="C82" s="23" t="s">
        <v>332</v>
      </c>
      <c r="D82" s="151"/>
      <c r="E82" s="22" t="s">
        <v>333</v>
      </c>
      <c r="F82" s="151" t="s">
        <v>327</v>
      </c>
      <c r="G82" s="151" t="s">
        <v>293</v>
      </c>
      <c r="H82" s="151" t="s">
        <v>184</v>
      </c>
      <c r="I82" s="25">
        <v>4167</v>
      </c>
      <c r="J82" s="25">
        <v>4167</v>
      </c>
      <c r="K82" s="25">
        <v>4167</v>
      </c>
      <c r="L82" s="25"/>
      <c r="M82" s="25"/>
      <c r="N82" s="25"/>
      <c r="O82" s="25"/>
      <c r="P82" s="151"/>
      <c r="Q82" s="25"/>
      <c r="R82" s="25"/>
      <c r="S82" s="25"/>
      <c r="T82" s="25"/>
      <c r="U82" s="25"/>
      <c r="V82" s="25"/>
      <c r="W82" s="25"/>
    </row>
    <row r="83" s="150" customFormat="1" ht="35" customHeight="1" spans="1:23">
      <c r="A83" s="22" t="s">
        <v>260</v>
      </c>
      <c r="B83" s="151" t="s">
        <v>334</v>
      </c>
      <c r="C83" s="23" t="s">
        <v>335</v>
      </c>
      <c r="D83" s="22" t="s">
        <v>47</v>
      </c>
      <c r="E83" s="151"/>
      <c r="F83" s="151"/>
      <c r="G83" s="151"/>
      <c r="H83" s="151"/>
      <c r="I83" s="25">
        <v>200050</v>
      </c>
      <c r="J83" s="25">
        <v>200050</v>
      </c>
      <c r="K83" s="25">
        <v>200050</v>
      </c>
      <c r="L83" s="25"/>
      <c r="M83" s="25"/>
      <c r="N83" s="25"/>
      <c r="O83" s="25"/>
      <c r="P83" s="151"/>
      <c r="Q83" s="25"/>
      <c r="R83" s="25"/>
      <c r="S83" s="25"/>
      <c r="T83" s="25"/>
      <c r="U83" s="25"/>
      <c r="V83" s="25"/>
      <c r="W83" s="25"/>
    </row>
    <row r="84" s="150" customFormat="1" ht="35" customHeight="1" spans="1:23">
      <c r="A84" s="151"/>
      <c r="B84" s="151"/>
      <c r="C84" s="23" t="s">
        <v>336</v>
      </c>
      <c r="D84" s="151"/>
      <c r="E84" s="22" t="s">
        <v>337</v>
      </c>
      <c r="F84" s="151" t="s">
        <v>64</v>
      </c>
      <c r="G84" s="22" t="s">
        <v>220</v>
      </c>
      <c r="H84" s="22" t="s">
        <v>221</v>
      </c>
      <c r="I84" s="25">
        <v>200050</v>
      </c>
      <c r="J84" s="25">
        <v>200050</v>
      </c>
      <c r="K84" s="25">
        <v>200050</v>
      </c>
      <c r="L84" s="25"/>
      <c r="M84" s="25"/>
      <c r="N84" s="25"/>
      <c r="O84" s="25"/>
      <c r="P84" s="151"/>
      <c r="Q84" s="25"/>
      <c r="R84" s="25"/>
      <c r="S84" s="25"/>
      <c r="T84" s="25"/>
      <c r="U84" s="25"/>
      <c r="V84" s="25"/>
      <c r="W84" s="25"/>
    </row>
    <row r="85" s="150" customFormat="1" ht="18.75" customHeight="1" spans="1:23">
      <c r="A85" s="22" t="s">
        <v>266</v>
      </c>
      <c r="B85" s="151"/>
      <c r="C85" s="23" t="s">
        <v>338</v>
      </c>
      <c r="D85" s="22" t="s">
        <v>47</v>
      </c>
      <c r="E85" s="151"/>
      <c r="F85" s="151"/>
      <c r="G85" s="151"/>
      <c r="H85" s="151"/>
      <c r="I85" s="25">
        <v>40000</v>
      </c>
      <c r="J85" s="25">
        <v>40000</v>
      </c>
      <c r="K85" s="25">
        <v>40000</v>
      </c>
      <c r="L85" s="25"/>
      <c r="M85" s="25"/>
      <c r="N85" s="25"/>
      <c r="O85" s="25"/>
      <c r="P85" s="151"/>
      <c r="Q85" s="25"/>
      <c r="R85" s="25"/>
      <c r="S85" s="25"/>
      <c r="T85" s="25"/>
      <c r="U85" s="25"/>
      <c r="V85" s="25"/>
      <c r="W85" s="25"/>
    </row>
    <row r="86" s="150" customFormat="1" ht="35" customHeight="1" spans="1:23">
      <c r="A86" s="151"/>
      <c r="B86" s="151"/>
      <c r="C86" s="23" t="s">
        <v>339</v>
      </c>
      <c r="D86" s="151"/>
      <c r="E86" s="22" t="s">
        <v>70</v>
      </c>
      <c r="F86" s="151" t="s">
        <v>327</v>
      </c>
      <c r="G86" s="22" t="s">
        <v>220</v>
      </c>
      <c r="H86" s="22" t="s">
        <v>221</v>
      </c>
      <c r="I86" s="25">
        <v>40000</v>
      </c>
      <c r="J86" s="25">
        <v>40000</v>
      </c>
      <c r="K86" s="25">
        <v>40000</v>
      </c>
      <c r="L86" s="25"/>
      <c r="M86" s="25"/>
      <c r="N86" s="25"/>
      <c r="O86" s="25"/>
      <c r="P86" s="151"/>
      <c r="Q86" s="25"/>
      <c r="R86" s="25"/>
      <c r="S86" s="25"/>
      <c r="T86" s="25"/>
      <c r="U86" s="25"/>
      <c r="V86" s="25"/>
      <c r="W86" s="25"/>
    </row>
    <row r="87" s="150" customFormat="1" ht="20" customHeight="1" spans="1:23">
      <c r="A87" s="22" t="s">
        <v>266</v>
      </c>
      <c r="B87" s="22" t="s">
        <v>340</v>
      </c>
      <c r="C87" s="23" t="s">
        <v>341</v>
      </c>
      <c r="D87" s="22" t="s">
        <v>47</v>
      </c>
      <c r="E87" s="151"/>
      <c r="F87" s="151"/>
      <c r="G87" s="151"/>
      <c r="H87" s="151"/>
      <c r="I87" s="25">
        <v>23100</v>
      </c>
      <c r="J87" s="25"/>
      <c r="K87" s="25"/>
      <c r="L87" s="25"/>
      <c r="M87" s="25"/>
      <c r="N87" s="25"/>
      <c r="O87" s="25"/>
      <c r="P87" s="151"/>
      <c r="Q87" s="25"/>
      <c r="R87" s="25">
        <v>23100</v>
      </c>
      <c r="S87" s="25"/>
      <c r="T87" s="25"/>
      <c r="U87" s="25"/>
      <c r="V87" s="25"/>
      <c r="W87" s="25">
        <v>23100</v>
      </c>
    </row>
    <row r="88" s="150" customFormat="1" ht="20" customHeight="1" spans="1:23">
      <c r="A88" s="22"/>
      <c r="B88" s="22"/>
      <c r="C88" s="163" t="s">
        <v>342</v>
      </c>
      <c r="D88" s="22"/>
      <c r="E88" s="22" t="s">
        <v>70</v>
      </c>
      <c r="F88" s="22" t="s">
        <v>64</v>
      </c>
      <c r="G88" s="22" t="s">
        <v>220</v>
      </c>
      <c r="H88" s="22" t="s">
        <v>221</v>
      </c>
      <c r="I88" s="25">
        <v>4000</v>
      </c>
      <c r="J88" s="25"/>
      <c r="K88" s="25"/>
      <c r="L88" s="25"/>
      <c r="M88" s="25"/>
      <c r="N88" s="25"/>
      <c r="O88" s="25"/>
      <c r="P88" s="151"/>
      <c r="Q88" s="25"/>
      <c r="R88" s="25">
        <v>4000</v>
      </c>
      <c r="S88" s="25"/>
      <c r="T88" s="25"/>
      <c r="U88" s="25"/>
      <c r="V88" s="25"/>
      <c r="W88" s="25">
        <v>4000</v>
      </c>
    </row>
    <row r="89" s="150" customFormat="1" ht="20" customHeight="1" spans="1:23">
      <c r="A89" s="22"/>
      <c r="B89" s="22"/>
      <c r="C89" s="163" t="s">
        <v>343</v>
      </c>
      <c r="D89" s="22"/>
      <c r="E89" s="22" t="s">
        <v>70</v>
      </c>
      <c r="F89" s="22" t="s">
        <v>64</v>
      </c>
      <c r="G89" s="22" t="s">
        <v>220</v>
      </c>
      <c r="H89" s="22" t="s">
        <v>221</v>
      </c>
      <c r="I89" s="25">
        <v>5000</v>
      </c>
      <c r="J89" s="25"/>
      <c r="K89" s="25"/>
      <c r="L89" s="25"/>
      <c r="M89" s="25"/>
      <c r="N89" s="25"/>
      <c r="O89" s="25"/>
      <c r="P89" s="151"/>
      <c r="Q89" s="25"/>
      <c r="R89" s="25">
        <v>5000</v>
      </c>
      <c r="S89" s="25"/>
      <c r="T89" s="25"/>
      <c r="U89" s="25"/>
      <c r="V89" s="25"/>
      <c r="W89" s="25">
        <v>5000</v>
      </c>
    </row>
    <row r="90" s="150" customFormat="1" ht="20" customHeight="1" spans="1:23">
      <c r="A90" s="22"/>
      <c r="B90" s="22"/>
      <c r="C90" s="163" t="s">
        <v>344</v>
      </c>
      <c r="D90" s="22"/>
      <c r="E90" s="22" t="s">
        <v>70</v>
      </c>
      <c r="F90" s="22" t="s">
        <v>64</v>
      </c>
      <c r="G90" s="22" t="s">
        <v>220</v>
      </c>
      <c r="H90" s="22" t="s">
        <v>221</v>
      </c>
      <c r="I90" s="25">
        <v>3300</v>
      </c>
      <c r="J90" s="25"/>
      <c r="K90" s="25"/>
      <c r="L90" s="25"/>
      <c r="M90" s="25"/>
      <c r="N90" s="25"/>
      <c r="O90" s="25"/>
      <c r="P90" s="151"/>
      <c r="Q90" s="25"/>
      <c r="R90" s="25">
        <v>3300</v>
      </c>
      <c r="S90" s="25"/>
      <c r="T90" s="25"/>
      <c r="U90" s="25"/>
      <c r="V90" s="25"/>
      <c r="W90" s="25">
        <v>3300</v>
      </c>
    </row>
    <row r="91" s="150" customFormat="1" ht="20" customHeight="1" spans="1:23">
      <c r="A91" s="22"/>
      <c r="B91" s="22"/>
      <c r="C91" s="163" t="s">
        <v>345</v>
      </c>
      <c r="D91" s="22"/>
      <c r="E91" s="22" t="s">
        <v>70</v>
      </c>
      <c r="F91" s="22" t="s">
        <v>64</v>
      </c>
      <c r="G91" s="22" t="s">
        <v>293</v>
      </c>
      <c r="H91" s="22" t="s">
        <v>184</v>
      </c>
      <c r="I91" s="25">
        <v>10800</v>
      </c>
      <c r="J91" s="25"/>
      <c r="K91" s="25"/>
      <c r="L91" s="25"/>
      <c r="M91" s="25"/>
      <c r="N91" s="25"/>
      <c r="O91" s="25"/>
      <c r="P91" s="151"/>
      <c r="Q91" s="25"/>
      <c r="R91" s="25">
        <v>10800</v>
      </c>
      <c r="S91" s="25"/>
      <c r="T91" s="25"/>
      <c r="U91" s="25"/>
      <c r="V91" s="25"/>
      <c r="W91" s="25">
        <v>10800</v>
      </c>
    </row>
    <row r="92" s="150" customFormat="1" ht="18.75" customHeight="1" spans="1:23">
      <c r="A92" s="164" t="s">
        <v>32</v>
      </c>
      <c r="B92" s="164"/>
      <c r="C92" s="164"/>
      <c r="D92" s="164"/>
      <c r="E92" s="164"/>
      <c r="F92" s="164"/>
      <c r="G92" s="164"/>
      <c r="H92" s="164"/>
      <c r="I92" s="25">
        <v>4900023.85</v>
      </c>
      <c r="J92" s="25">
        <v>4876923.85</v>
      </c>
      <c r="K92" s="25">
        <f>K9+K11+K15+K22+K24+K45+K47+K52+K64+K75+K77+K81+K83+K85</f>
        <v>4876923.85</v>
      </c>
      <c r="L92" s="25"/>
      <c r="M92" s="25"/>
      <c r="N92" s="25"/>
      <c r="O92" s="25"/>
      <c r="P92" s="25"/>
      <c r="Q92" s="25"/>
      <c r="R92" s="25">
        <v>23100</v>
      </c>
      <c r="S92" s="25"/>
      <c r="T92" s="25"/>
      <c r="U92" s="25"/>
      <c r="V92" s="25"/>
      <c r="W92" s="25">
        <v>23100</v>
      </c>
    </row>
  </sheetData>
  <mergeCells count="28">
    <mergeCell ref="A3:W3"/>
    <mergeCell ref="A4:I4"/>
    <mergeCell ref="J5:M5"/>
    <mergeCell ref="N5:P5"/>
    <mergeCell ref="R5:W5"/>
    <mergeCell ref="J6:K6"/>
    <mergeCell ref="A92:H9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2"/>
  <sheetViews>
    <sheetView showZeros="0" workbookViewId="0">
      <pane ySplit="1" topLeftCell="A50" activePane="bottomLeft" state="frozen"/>
      <selection/>
      <selection pane="bottomLeft" activeCell="E58" sqref="E58"/>
    </sheetView>
  </sheetViews>
  <sheetFormatPr defaultColWidth="9.10833333333333" defaultRowHeight="11.95" customHeight="1"/>
  <cols>
    <col min="1" max="1" width="23.375" customWidth="1"/>
    <col min="2" max="2" width="48.87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34.375" customWidth="1"/>
  </cols>
  <sheetData>
    <row r="1" customHeight="1" spans="1:10">
      <c r="A1" s="1"/>
      <c r="B1" s="1"/>
      <c r="C1" s="1"/>
      <c r="D1" s="1"/>
      <c r="E1" s="1"/>
      <c r="F1" s="1"/>
      <c r="G1" s="1"/>
      <c r="H1" s="1"/>
      <c r="I1" s="1"/>
      <c r="J1" s="1"/>
    </row>
    <row r="2" customHeight="1" spans="10:10">
      <c r="J2" s="88" t="s">
        <v>346</v>
      </c>
    </row>
    <row r="3" ht="28.5" customHeight="1" spans="1:10">
      <c r="A3" s="68" t="s">
        <v>347</v>
      </c>
      <c r="B3" s="44"/>
      <c r="C3" s="44"/>
      <c r="D3" s="44"/>
      <c r="E3" s="44"/>
      <c r="F3" s="69"/>
      <c r="G3" s="44"/>
      <c r="H3" s="69"/>
      <c r="I3" s="69"/>
      <c r="J3" s="44"/>
    </row>
    <row r="4" ht="15.05" customHeight="1" spans="1:1">
      <c r="A4" s="5" t="str">
        <f>'部门财务收支预算总表01-1'!A4</f>
        <v>单位名称：中共新平彝族傣族自治县委员会组织部</v>
      </c>
    </row>
    <row r="5" ht="14.25" customHeight="1" spans="1:10">
      <c r="A5" s="70" t="s">
        <v>348</v>
      </c>
      <c r="B5" s="70" t="s">
        <v>349</v>
      </c>
      <c r="C5" s="70" t="s">
        <v>350</v>
      </c>
      <c r="D5" s="70" t="s">
        <v>351</v>
      </c>
      <c r="E5" s="70" t="s">
        <v>352</v>
      </c>
      <c r="F5" s="71" t="s">
        <v>353</v>
      </c>
      <c r="G5" s="70" t="s">
        <v>354</v>
      </c>
      <c r="H5" s="71" t="s">
        <v>355</v>
      </c>
      <c r="I5" s="71" t="s">
        <v>356</v>
      </c>
      <c r="J5" s="70" t="s">
        <v>357</v>
      </c>
    </row>
    <row r="6" ht="14.25" customHeight="1" spans="1:10">
      <c r="A6" s="70">
        <v>1</v>
      </c>
      <c r="B6" s="70">
        <v>2</v>
      </c>
      <c r="C6" s="70">
        <v>3</v>
      </c>
      <c r="D6" s="70">
        <v>4</v>
      </c>
      <c r="E6" s="70">
        <v>5</v>
      </c>
      <c r="F6" s="71">
        <v>6</v>
      </c>
      <c r="G6" s="70">
        <v>7</v>
      </c>
      <c r="H6" s="71">
        <v>8</v>
      </c>
      <c r="I6" s="71">
        <v>9</v>
      </c>
      <c r="J6" s="70">
        <v>10</v>
      </c>
    </row>
    <row r="7" s="150" customFormat="1" ht="24" customHeight="1" spans="1:10">
      <c r="A7" s="151" t="s">
        <v>47</v>
      </c>
      <c r="B7" s="151"/>
      <c r="C7" s="151"/>
      <c r="D7" s="150"/>
      <c r="E7" s="152"/>
      <c r="F7" s="152"/>
      <c r="G7" s="152"/>
      <c r="H7" s="152"/>
      <c r="I7" s="152"/>
      <c r="J7" s="152"/>
    </row>
    <row r="8" s="150" customFormat="1" ht="25" customHeight="1" spans="1:10">
      <c r="A8" s="153" t="s">
        <v>358</v>
      </c>
      <c r="B8" s="154" t="s">
        <v>359</v>
      </c>
      <c r="C8" s="151" t="s">
        <v>360</v>
      </c>
      <c r="D8" s="155" t="s">
        <v>361</v>
      </c>
      <c r="E8" s="76" t="s">
        <v>362</v>
      </c>
      <c r="F8" s="77" t="s">
        <v>363</v>
      </c>
      <c r="G8" s="74" t="s">
        <v>364</v>
      </c>
      <c r="H8" s="77" t="s">
        <v>365</v>
      </c>
      <c r="I8" s="77" t="s">
        <v>366</v>
      </c>
      <c r="J8" s="76" t="s">
        <v>367</v>
      </c>
    </row>
    <row r="9" s="150" customFormat="1" ht="25" customHeight="1" spans="1:10">
      <c r="A9" s="153"/>
      <c r="B9" s="154"/>
      <c r="C9" s="151" t="s">
        <v>360</v>
      </c>
      <c r="D9" s="155" t="s">
        <v>361</v>
      </c>
      <c r="E9" s="76" t="s">
        <v>368</v>
      </c>
      <c r="F9" s="77" t="s">
        <v>363</v>
      </c>
      <c r="G9" s="74" t="s">
        <v>369</v>
      </c>
      <c r="H9" s="77" t="s">
        <v>370</v>
      </c>
      <c r="I9" s="77" t="s">
        <v>366</v>
      </c>
      <c r="J9" s="76" t="s">
        <v>371</v>
      </c>
    </row>
    <row r="10" s="150" customFormat="1" ht="25" customHeight="1" spans="1:10">
      <c r="A10" s="153"/>
      <c r="B10" s="154"/>
      <c r="C10" s="151" t="s">
        <v>360</v>
      </c>
      <c r="D10" s="155" t="s">
        <v>361</v>
      </c>
      <c r="E10" s="76" t="s">
        <v>372</v>
      </c>
      <c r="F10" s="77" t="s">
        <v>363</v>
      </c>
      <c r="G10" s="74" t="s">
        <v>373</v>
      </c>
      <c r="H10" s="77" t="s">
        <v>374</v>
      </c>
      <c r="I10" s="77" t="s">
        <v>366</v>
      </c>
      <c r="J10" s="76" t="s">
        <v>371</v>
      </c>
    </row>
    <row r="11" s="150" customFormat="1" ht="25" customHeight="1" spans="1:10">
      <c r="A11" s="153"/>
      <c r="B11" s="154"/>
      <c r="C11" s="151" t="s">
        <v>375</v>
      </c>
      <c r="D11" s="155" t="s">
        <v>376</v>
      </c>
      <c r="E11" s="76" t="s">
        <v>377</v>
      </c>
      <c r="F11" s="77" t="s">
        <v>363</v>
      </c>
      <c r="G11" s="74" t="s">
        <v>378</v>
      </c>
      <c r="H11" s="77" t="s">
        <v>379</v>
      </c>
      <c r="I11" s="77" t="s">
        <v>380</v>
      </c>
      <c r="J11" s="76" t="s">
        <v>381</v>
      </c>
    </row>
    <row r="12" s="150" customFormat="1" ht="25" customHeight="1" spans="1:10">
      <c r="A12" s="153"/>
      <c r="B12" s="154"/>
      <c r="C12" s="151" t="s">
        <v>382</v>
      </c>
      <c r="D12" s="155" t="s">
        <v>383</v>
      </c>
      <c r="E12" s="76" t="s">
        <v>384</v>
      </c>
      <c r="F12" s="77" t="s">
        <v>385</v>
      </c>
      <c r="G12" s="74" t="s">
        <v>386</v>
      </c>
      <c r="H12" s="77" t="s">
        <v>379</v>
      </c>
      <c r="I12" s="77" t="s">
        <v>366</v>
      </c>
      <c r="J12" s="76" t="s">
        <v>387</v>
      </c>
    </row>
    <row r="13" s="150" customFormat="1" ht="25" customHeight="1" spans="1:10">
      <c r="A13" s="156" t="s">
        <v>388</v>
      </c>
      <c r="B13" s="154" t="s">
        <v>389</v>
      </c>
      <c r="C13" s="151" t="s">
        <v>360</v>
      </c>
      <c r="D13" s="155" t="s">
        <v>361</v>
      </c>
      <c r="E13" s="76" t="s">
        <v>390</v>
      </c>
      <c r="F13" s="77" t="s">
        <v>363</v>
      </c>
      <c r="G13" s="74" t="s">
        <v>391</v>
      </c>
      <c r="H13" s="77" t="s">
        <v>392</v>
      </c>
      <c r="I13" s="77" t="s">
        <v>366</v>
      </c>
      <c r="J13" s="76" t="s">
        <v>393</v>
      </c>
    </row>
    <row r="14" s="150" customFormat="1" ht="25" customHeight="1" spans="1:10">
      <c r="A14" s="156"/>
      <c r="B14" s="154"/>
      <c r="C14" s="151" t="s">
        <v>360</v>
      </c>
      <c r="D14" s="155" t="s">
        <v>361</v>
      </c>
      <c r="E14" s="76" t="s">
        <v>394</v>
      </c>
      <c r="F14" s="77" t="s">
        <v>363</v>
      </c>
      <c r="G14" s="74" t="s">
        <v>395</v>
      </c>
      <c r="H14" s="77" t="s">
        <v>392</v>
      </c>
      <c r="I14" s="77" t="s">
        <v>366</v>
      </c>
      <c r="J14" s="76" t="s">
        <v>396</v>
      </c>
    </row>
    <row r="15" s="150" customFormat="1" ht="25" customHeight="1" spans="1:10">
      <c r="A15" s="156"/>
      <c r="B15" s="154"/>
      <c r="C15" s="151" t="s">
        <v>360</v>
      </c>
      <c r="D15" s="155" t="s">
        <v>397</v>
      </c>
      <c r="E15" s="76" t="s">
        <v>398</v>
      </c>
      <c r="F15" s="77" t="s">
        <v>363</v>
      </c>
      <c r="G15" s="74" t="s">
        <v>399</v>
      </c>
      <c r="H15" s="77" t="s">
        <v>379</v>
      </c>
      <c r="I15" s="77" t="s">
        <v>366</v>
      </c>
      <c r="J15" s="76" t="s">
        <v>400</v>
      </c>
    </row>
    <row r="16" s="150" customFormat="1" ht="25" customHeight="1" spans="1:10">
      <c r="A16" s="156"/>
      <c r="B16" s="154"/>
      <c r="C16" s="151" t="s">
        <v>360</v>
      </c>
      <c r="D16" s="155" t="s">
        <v>397</v>
      </c>
      <c r="E16" s="76" t="s">
        <v>401</v>
      </c>
      <c r="F16" s="77" t="s">
        <v>363</v>
      </c>
      <c r="G16" s="74" t="s">
        <v>399</v>
      </c>
      <c r="H16" s="77" t="s">
        <v>379</v>
      </c>
      <c r="I16" s="77" t="s">
        <v>366</v>
      </c>
      <c r="J16" s="76" t="s">
        <v>402</v>
      </c>
    </row>
    <row r="17" s="150" customFormat="1" ht="25" customHeight="1" spans="1:10">
      <c r="A17" s="156"/>
      <c r="B17" s="154"/>
      <c r="C17" s="151" t="s">
        <v>375</v>
      </c>
      <c r="D17" s="155" t="s">
        <v>376</v>
      </c>
      <c r="E17" s="76" t="s">
        <v>403</v>
      </c>
      <c r="F17" s="77" t="s">
        <v>363</v>
      </c>
      <c r="G17" s="74" t="s">
        <v>404</v>
      </c>
      <c r="H17" s="77" t="s">
        <v>379</v>
      </c>
      <c r="I17" s="77" t="s">
        <v>380</v>
      </c>
      <c r="J17" s="76" t="s">
        <v>405</v>
      </c>
    </row>
    <row r="18" s="150" customFormat="1" ht="25" customHeight="1" spans="1:10">
      <c r="A18" s="156"/>
      <c r="B18" s="154"/>
      <c r="C18" s="151" t="s">
        <v>382</v>
      </c>
      <c r="D18" s="155" t="s">
        <v>383</v>
      </c>
      <c r="E18" s="76" t="s">
        <v>383</v>
      </c>
      <c r="F18" s="77" t="s">
        <v>385</v>
      </c>
      <c r="G18" s="74" t="s">
        <v>386</v>
      </c>
      <c r="H18" s="77" t="s">
        <v>379</v>
      </c>
      <c r="I18" s="77" t="s">
        <v>366</v>
      </c>
      <c r="J18" s="76" t="s">
        <v>406</v>
      </c>
    </row>
    <row r="19" s="150" customFormat="1" ht="25" customHeight="1" spans="1:10">
      <c r="A19" s="153" t="s">
        <v>407</v>
      </c>
      <c r="B19" s="154" t="s">
        <v>408</v>
      </c>
      <c r="C19" s="151" t="s">
        <v>360</v>
      </c>
      <c r="D19" s="155" t="s">
        <v>361</v>
      </c>
      <c r="E19" s="76" t="s">
        <v>409</v>
      </c>
      <c r="F19" s="77" t="s">
        <v>363</v>
      </c>
      <c r="G19" s="74" t="s">
        <v>125</v>
      </c>
      <c r="H19" s="77" t="s">
        <v>410</v>
      </c>
      <c r="I19" s="77" t="s">
        <v>366</v>
      </c>
      <c r="J19" s="76" t="s">
        <v>411</v>
      </c>
    </row>
    <row r="20" s="150" customFormat="1" ht="25" customHeight="1" spans="1:10">
      <c r="A20" s="153"/>
      <c r="B20" s="154"/>
      <c r="C20" s="151" t="s">
        <v>360</v>
      </c>
      <c r="D20" s="155" t="s">
        <v>361</v>
      </c>
      <c r="E20" s="76" t="s">
        <v>362</v>
      </c>
      <c r="F20" s="77" t="s">
        <v>363</v>
      </c>
      <c r="G20" s="74" t="s">
        <v>364</v>
      </c>
      <c r="H20" s="77" t="s">
        <v>365</v>
      </c>
      <c r="I20" s="77" t="s">
        <v>366</v>
      </c>
      <c r="J20" s="76" t="s">
        <v>367</v>
      </c>
    </row>
    <row r="21" s="150" customFormat="1" ht="25" customHeight="1" spans="1:10">
      <c r="A21" s="153"/>
      <c r="B21" s="154"/>
      <c r="C21" s="151" t="s">
        <v>360</v>
      </c>
      <c r="D21" s="155" t="s">
        <v>361</v>
      </c>
      <c r="E21" s="76" t="s">
        <v>368</v>
      </c>
      <c r="F21" s="77" t="s">
        <v>363</v>
      </c>
      <c r="G21" s="74" t="s">
        <v>369</v>
      </c>
      <c r="H21" s="77" t="s">
        <v>370</v>
      </c>
      <c r="I21" s="77" t="s">
        <v>366</v>
      </c>
      <c r="J21" s="76" t="s">
        <v>412</v>
      </c>
    </row>
    <row r="22" s="150" customFormat="1" ht="25" customHeight="1" spans="1:10">
      <c r="A22" s="153"/>
      <c r="B22" s="154"/>
      <c r="C22" s="151" t="s">
        <v>360</v>
      </c>
      <c r="D22" s="155" t="s">
        <v>361</v>
      </c>
      <c r="E22" s="76" t="s">
        <v>413</v>
      </c>
      <c r="F22" s="77" t="s">
        <v>363</v>
      </c>
      <c r="G22" s="74" t="s">
        <v>122</v>
      </c>
      <c r="H22" s="77" t="s">
        <v>374</v>
      </c>
      <c r="I22" s="77" t="s">
        <v>366</v>
      </c>
      <c r="J22" s="76" t="s">
        <v>371</v>
      </c>
    </row>
    <row r="23" s="150" customFormat="1" ht="25" customHeight="1" spans="1:10">
      <c r="A23" s="153"/>
      <c r="B23" s="154"/>
      <c r="C23" s="151" t="s">
        <v>360</v>
      </c>
      <c r="D23" s="155" t="s">
        <v>361</v>
      </c>
      <c r="E23" s="76" t="s">
        <v>414</v>
      </c>
      <c r="F23" s="77" t="s">
        <v>363</v>
      </c>
      <c r="G23" s="74" t="s">
        <v>122</v>
      </c>
      <c r="H23" s="77" t="s">
        <v>410</v>
      </c>
      <c r="I23" s="77" t="s">
        <v>366</v>
      </c>
      <c r="J23" s="76" t="s">
        <v>415</v>
      </c>
    </row>
    <row r="24" s="150" customFormat="1" ht="25" customHeight="1" spans="1:10">
      <c r="A24" s="153"/>
      <c r="B24" s="154"/>
      <c r="C24" s="151" t="s">
        <v>360</v>
      </c>
      <c r="D24" s="155" t="s">
        <v>361</v>
      </c>
      <c r="E24" s="76" t="s">
        <v>416</v>
      </c>
      <c r="F24" s="77" t="s">
        <v>363</v>
      </c>
      <c r="G24" s="74" t="s">
        <v>122</v>
      </c>
      <c r="H24" s="77" t="s">
        <v>417</v>
      </c>
      <c r="I24" s="77" t="s">
        <v>366</v>
      </c>
      <c r="J24" s="76" t="s">
        <v>418</v>
      </c>
    </row>
    <row r="25" s="150" customFormat="1" ht="25" customHeight="1" spans="1:10">
      <c r="A25" s="153"/>
      <c r="B25" s="154"/>
      <c r="C25" s="151" t="s">
        <v>360</v>
      </c>
      <c r="D25" s="155" t="s">
        <v>361</v>
      </c>
      <c r="E25" s="76" t="s">
        <v>419</v>
      </c>
      <c r="F25" s="77" t="s">
        <v>363</v>
      </c>
      <c r="G25" s="74" t="s">
        <v>420</v>
      </c>
      <c r="H25" s="77" t="s">
        <v>392</v>
      </c>
      <c r="I25" s="77" t="s">
        <v>366</v>
      </c>
      <c r="J25" s="76" t="s">
        <v>421</v>
      </c>
    </row>
    <row r="26" s="150" customFormat="1" ht="25" customHeight="1" spans="1:10">
      <c r="A26" s="153"/>
      <c r="B26" s="154"/>
      <c r="C26" s="151" t="s">
        <v>360</v>
      </c>
      <c r="D26" s="155" t="s">
        <v>361</v>
      </c>
      <c r="E26" s="76" t="s">
        <v>422</v>
      </c>
      <c r="F26" s="77" t="s">
        <v>363</v>
      </c>
      <c r="G26" s="74" t="s">
        <v>123</v>
      </c>
      <c r="H26" s="77" t="s">
        <v>374</v>
      </c>
      <c r="I26" s="77" t="s">
        <v>366</v>
      </c>
      <c r="J26" s="76" t="s">
        <v>423</v>
      </c>
    </row>
    <row r="27" s="150" customFormat="1" ht="25" customHeight="1" spans="1:10">
      <c r="A27" s="153"/>
      <c r="B27" s="154"/>
      <c r="C27" s="151" t="s">
        <v>360</v>
      </c>
      <c r="D27" s="155" t="s">
        <v>424</v>
      </c>
      <c r="E27" s="76" t="s">
        <v>425</v>
      </c>
      <c r="F27" s="77" t="s">
        <v>363</v>
      </c>
      <c r="G27" s="74" t="s">
        <v>399</v>
      </c>
      <c r="H27" s="77" t="s">
        <v>379</v>
      </c>
      <c r="I27" s="77" t="s">
        <v>366</v>
      </c>
      <c r="J27" s="76" t="s">
        <v>426</v>
      </c>
    </row>
    <row r="28" s="150" customFormat="1" ht="25" customHeight="1" spans="1:10">
      <c r="A28" s="153"/>
      <c r="B28" s="154"/>
      <c r="C28" s="151" t="s">
        <v>375</v>
      </c>
      <c r="D28" s="155" t="s">
        <v>376</v>
      </c>
      <c r="E28" s="76" t="s">
        <v>427</v>
      </c>
      <c r="F28" s="77" t="s">
        <v>363</v>
      </c>
      <c r="G28" s="74" t="s">
        <v>378</v>
      </c>
      <c r="H28" s="77" t="s">
        <v>379</v>
      </c>
      <c r="I28" s="77" t="s">
        <v>380</v>
      </c>
      <c r="J28" s="76" t="s">
        <v>428</v>
      </c>
    </row>
    <row r="29" s="150" customFormat="1" ht="25" customHeight="1" spans="1:10">
      <c r="A29" s="153"/>
      <c r="B29" s="154"/>
      <c r="C29" s="151" t="s">
        <v>382</v>
      </c>
      <c r="D29" s="155" t="s">
        <v>383</v>
      </c>
      <c r="E29" s="76" t="s">
        <v>429</v>
      </c>
      <c r="F29" s="77" t="s">
        <v>385</v>
      </c>
      <c r="G29" s="74" t="s">
        <v>386</v>
      </c>
      <c r="H29" s="77" t="s">
        <v>379</v>
      </c>
      <c r="I29" s="77" t="s">
        <v>366</v>
      </c>
      <c r="J29" s="76" t="s">
        <v>430</v>
      </c>
    </row>
    <row r="30" s="150" customFormat="1" ht="25" customHeight="1" spans="1:10">
      <c r="A30" s="153" t="s">
        <v>431</v>
      </c>
      <c r="B30" s="154" t="s">
        <v>432</v>
      </c>
      <c r="C30" s="151" t="s">
        <v>360</v>
      </c>
      <c r="D30" s="155" t="s">
        <v>361</v>
      </c>
      <c r="E30" s="76" t="s">
        <v>433</v>
      </c>
      <c r="F30" s="77" t="s">
        <v>363</v>
      </c>
      <c r="G30" s="74" t="s">
        <v>434</v>
      </c>
      <c r="H30" s="77" t="s">
        <v>392</v>
      </c>
      <c r="I30" s="77" t="s">
        <v>366</v>
      </c>
      <c r="J30" s="76" t="s">
        <v>435</v>
      </c>
    </row>
    <row r="31" s="150" customFormat="1" ht="25" customHeight="1" spans="1:10">
      <c r="A31" s="153"/>
      <c r="B31" s="154"/>
      <c r="C31" s="151" t="s">
        <v>360</v>
      </c>
      <c r="D31" s="155" t="s">
        <v>361</v>
      </c>
      <c r="E31" s="76" t="s">
        <v>436</v>
      </c>
      <c r="F31" s="77" t="s">
        <v>363</v>
      </c>
      <c r="G31" s="74" t="s">
        <v>123</v>
      </c>
      <c r="H31" s="77" t="s">
        <v>374</v>
      </c>
      <c r="I31" s="77" t="s">
        <v>366</v>
      </c>
      <c r="J31" s="76" t="s">
        <v>437</v>
      </c>
    </row>
    <row r="32" s="150" customFormat="1" ht="25" customHeight="1" spans="1:10">
      <c r="A32" s="153"/>
      <c r="B32" s="154"/>
      <c r="C32" s="151" t="s">
        <v>360</v>
      </c>
      <c r="D32" s="155" t="s">
        <v>361</v>
      </c>
      <c r="E32" s="76" t="s">
        <v>438</v>
      </c>
      <c r="F32" s="77" t="s">
        <v>363</v>
      </c>
      <c r="G32" s="74" t="s">
        <v>124</v>
      </c>
      <c r="H32" s="77" t="s">
        <v>410</v>
      </c>
      <c r="I32" s="77" t="s">
        <v>366</v>
      </c>
      <c r="J32" s="76" t="s">
        <v>439</v>
      </c>
    </row>
    <row r="33" s="150" customFormat="1" ht="25" customHeight="1" spans="1:10">
      <c r="A33" s="153"/>
      <c r="B33" s="154"/>
      <c r="C33" s="151" t="s">
        <v>360</v>
      </c>
      <c r="D33" s="155" t="s">
        <v>361</v>
      </c>
      <c r="E33" s="76" t="s">
        <v>440</v>
      </c>
      <c r="F33" s="77" t="s">
        <v>363</v>
      </c>
      <c r="G33" s="74" t="s">
        <v>434</v>
      </c>
      <c r="H33" s="77" t="s">
        <v>392</v>
      </c>
      <c r="I33" s="77" t="s">
        <v>366</v>
      </c>
      <c r="J33" s="76" t="s">
        <v>441</v>
      </c>
    </row>
    <row r="34" s="150" customFormat="1" ht="25" customHeight="1" spans="1:10">
      <c r="A34" s="153"/>
      <c r="B34" s="154"/>
      <c r="C34" s="151" t="s">
        <v>360</v>
      </c>
      <c r="D34" s="155" t="s">
        <v>361</v>
      </c>
      <c r="E34" s="76" t="s">
        <v>442</v>
      </c>
      <c r="F34" s="77" t="s">
        <v>363</v>
      </c>
      <c r="G34" s="74" t="s">
        <v>373</v>
      </c>
      <c r="H34" s="77" t="s">
        <v>392</v>
      </c>
      <c r="I34" s="77" t="s">
        <v>366</v>
      </c>
      <c r="J34" s="76" t="s">
        <v>443</v>
      </c>
    </row>
    <row r="35" s="150" customFormat="1" ht="25" customHeight="1" spans="1:10">
      <c r="A35" s="153"/>
      <c r="B35" s="154"/>
      <c r="C35" s="151" t="s">
        <v>360</v>
      </c>
      <c r="D35" s="155" t="s">
        <v>424</v>
      </c>
      <c r="E35" s="76" t="s">
        <v>444</v>
      </c>
      <c r="F35" s="77" t="s">
        <v>385</v>
      </c>
      <c r="G35" s="74" t="s">
        <v>445</v>
      </c>
      <c r="H35" s="77" t="s">
        <v>379</v>
      </c>
      <c r="I35" s="77" t="s">
        <v>366</v>
      </c>
      <c r="J35" s="76" t="s">
        <v>446</v>
      </c>
    </row>
    <row r="36" s="150" customFormat="1" ht="25" customHeight="1" spans="1:10">
      <c r="A36" s="153"/>
      <c r="B36" s="154"/>
      <c r="C36" s="151" t="s">
        <v>360</v>
      </c>
      <c r="D36" s="155" t="s">
        <v>424</v>
      </c>
      <c r="E36" s="76" t="s">
        <v>425</v>
      </c>
      <c r="F36" s="77" t="s">
        <v>363</v>
      </c>
      <c r="G36" s="74" t="s">
        <v>399</v>
      </c>
      <c r="H36" s="77" t="s">
        <v>379</v>
      </c>
      <c r="I36" s="77" t="s">
        <v>366</v>
      </c>
      <c r="J36" s="76" t="s">
        <v>426</v>
      </c>
    </row>
    <row r="37" s="150" customFormat="1" ht="25" customHeight="1" spans="1:10">
      <c r="A37" s="153"/>
      <c r="B37" s="154"/>
      <c r="C37" s="151" t="s">
        <v>375</v>
      </c>
      <c r="D37" s="155" t="s">
        <v>376</v>
      </c>
      <c r="E37" s="76" t="s">
        <v>447</v>
      </c>
      <c r="F37" s="77" t="s">
        <v>363</v>
      </c>
      <c r="G37" s="74" t="s">
        <v>378</v>
      </c>
      <c r="H37" s="77" t="s">
        <v>379</v>
      </c>
      <c r="I37" s="77" t="s">
        <v>380</v>
      </c>
      <c r="J37" s="76" t="s">
        <v>448</v>
      </c>
    </row>
    <row r="38" s="150" customFormat="1" ht="25" customHeight="1" spans="1:10">
      <c r="A38" s="153"/>
      <c r="B38" s="154"/>
      <c r="C38" s="151" t="s">
        <v>382</v>
      </c>
      <c r="D38" s="155" t="s">
        <v>383</v>
      </c>
      <c r="E38" s="76" t="s">
        <v>449</v>
      </c>
      <c r="F38" s="77" t="s">
        <v>385</v>
      </c>
      <c r="G38" s="74" t="s">
        <v>386</v>
      </c>
      <c r="H38" s="77" t="s">
        <v>379</v>
      </c>
      <c r="I38" s="77" t="s">
        <v>366</v>
      </c>
      <c r="J38" s="76" t="s">
        <v>450</v>
      </c>
    </row>
    <row r="39" s="150" customFormat="1" ht="25" customHeight="1" spans="1:10">
      <c r="A39" s="153" t="s">
        <v>451</v>
      </c>
      <c r="B39" s="154" t="s">
        <v>452</v>
      </c>
      <c r="C39" s="151" t="s">
        <v>360</v>
      </c>
      <c r="D39" s="155" t="s">
        <v>361</v>
      </c>
      <c r="E39" s="76" t="s">
        <v>453</v>
      </c>
      <c r="F39" s="77" t="s">
        <v>363</v>
      </c>
      <c r="G39" s="74" t="s">
        <v>123</v>
      </c>
      <c r="H39" s="77" t="s">
        <v>410</v>
      </c>
      <c r="I39" s="77" t="s">
        <v>366</v>
      </c>
      <c r="J39" s="76" t="s">
        <v>454</v>
      </c>
    </row>
    <row r="40" s="150" customFormat="1" ht="25" customHeight="1" spans="1:10">
      <c r="A40" s="153"/>
      <c r="B40" s="154"/>
      <c r="C40" s="151" t="s">
        <v>360</v>
      </c>
      <c r="D40" s="155" t="s">
        <v>361</v>
      </c>
      <c r="E40" s="76" t="s">
        <v>455</v>
      </c>
      <c r="F40" s="77" t="s">
        <v>363</v>
      </c>
      <c r="G40" s="74" t="s">
        <v>373</v>
      </c>
      <c r="H40" s="77" t="s">
        <v>410</v>
      </c>
      <c r="I40" s="77" t="s">
        <v>366</v>
      </c>
      <c r="J40" s="76" t="s">
        <v>456</v>
      </c>
    </row>
    <row r="41" s="150" customFormat="1" ht="33" customHeight="1" spans="1:10">
      <c r="A41" s="153"/>
      <c r="B41" s="154"/>
      <c r="C41" s="151" t="s">
        <v>360</v>
      </c>
      <c r="D41" s="155" t="s">
        <v>361</v>
      </c>
      <c r="E41" s="76" t="s">
        <v>457</v>
      </c>
      <c r="F41" s="77" t="s">
        <v>385</v>
      </c>
      <c r="G41" s="74" t="s">
        <v>127</v>
      </c>
      <c r="H41" s="77" t="s">
        <v>410</v>
      </c>
      <c r="I41" s="77" t="s">
        <v>366</v>
      </c>
      <c r="J41" s="76" t="s">
        <v>458</v>
      </c>
    </row>
    <row r="42" s="150" customFormat="1" ht="25" customHeight="1" spans="1:10">
      <c r="A42" s="153"/>
      <c r="B42" s="154"/>
      <c r="C42" s="151" t="s">
        <v>360</v>
      </c>
      <c r="D42" s="155" t="s">
        <v>361</v>
      </c>
      <c r="E42" s="76" t="s">
        <v>459</v>
      </c>
      <c r="F42" s="77" t="s">
        <v>385</v>
      </c>
      <c r="G42" s="74" t="s">
        <v>460</v>
      </c>
      <c r="H42" s="77" t="s">
        <v>410</v>
      </c>
      <c r="I42" s="77" t="s">
        <v>366</v>
      </c>
      <c r="J42" s="76" t="s">
        <v>461</v>
      </c>
    </row>
    <row r="43" s="150" customFormat="1" ht="25" customHeight="1" spans="1:10">
      <c r="A43" s="153"/>
      <c r="B43" s="154"/>
      <c r="C43" s="151" t="s">
        <v>360</v>
      </c>
      <c r="D43" s="155" t="s">
        <v>424</v>
      </c>
      <c r="E43" s="76" t="s">
        <v>444</v>
      </c>
      <c r="F43" s="77" t="s">
        <v>385</v>
      </c>
      <c r="G43" s="74" t="s">
        <v>445</v>
      </c>
      <c r="H43" s="77" t="s">
        <v>379</v>
      </c>
      <c r="I43" s="77" t="s">
        <v>366</v>
      </c>
      <c r="J43" s="76" t="s">
        <v>446</v>
      </c>
    </row>
    <row r="44" s="150" customFormat="1" ht="25" customHeight="1" spans="1:10">
      <c r="A44" s="153"/>
      <c r="B44" s="154"/>
      <c r="C44" s="151" t="s">
        <v>375</v>
      </c>
      <c r="D44" s="155" t="s">
        <v>376</v>
      </c>
      <c r="E44" s="76" t="s">
        <v>462</v>
      </c>
      <c r="F44" s="77" t="s">
        <v>363</v>
      </c>
      <c r="G44" s="74" t="s">
        <v>463</v>
      </c>
      <c r="H44" s="77" t="s">
        <v>379</v>
      </c>
      <c r="I44" s="77" t="s">
        <v>380</v>
      </c>
      <c r="J44" s="76" t="s">
        <v>464</v>
      </c>
    </row>
    <row r="45" s="150" customFormat="1" ht="25" customHeight="1" spans="1:10">
      <c r="A45" s="153"/>
      <c r="B45" s="154"/>
      <c r="C45" s="151" t="s">
        <v>382</v>
      </c>
      <c r="D45" s="155" t="s">
        <v>383</v>
      </c>
      <c r="E45" s="76" t="s">
        <v>465</v>
      </c>
      <c r="F45" s="77" t="s">
        <v>385</v>
      </c>
      <c r="G45" s="74" t="s">
        <v>386</v>
      </c>
      <c r="H45" s="77" t="s">
        <v>379</v>
      </c>
      <c r="I45" s="77" t="s">
        <v>366</v>
      </c>
      <c r="J45" s="76" t="s">
        <v>466</v>
      </c>
    </row>
    <row r="46" s="150" customFormat="1" ht="25" customHeight="1" spans="1:10">
      <c r="A46" s="153" t="s">
        <v>259</v>
      </c>
      <c r="B46" s="154" t="s">
        <v>467</v>
      </c>
      <c r="C46" s="151" t="s">
        <v>360</v>
      </c>
      <c r="D46" s="155" t="s">
        <v>361</v>
      </c>
      <c r="E46" s="76" t="s">
        <v>468</v>
      </c>
      <c r="F46" s="77" t="s">
        <v>363</v>
      </c>
      <c r="G46" s="74" t="s">
        <v>469</v>
      </c>
      <c r="H46" s="77" t="s">
        <v>470</v>
      </c>
      <c r="I46" s="77" t="s">
        <v>366</v>
      </c>
      <c r="J46" s="76" t="s">
        <v>471</v>
      </c>
    </row>
    <row r="47" s="150" customFormat="1" ht="45" customHeight="1" spans="1:10">
      <c r="A47" s="153"/>
      <c r="B47" s="154"/>
      <c r="C47" s="151" t="s">
        <v>360</v>
      </c>
      <c r="D47" s="155" t="s">
        <v>424</v>
      </c>
      <c r="E47" s="76" t="s">
        <v>472</v>
      </c>
      <c r="F47" s="77" t="s">
        <v>363</v>
      </c>
      <c r="G47" s="74" t="s">
        <v>399</v>
      </c>
      <c r="H47" s="77" t="s">
        <v>379</v>
      </c>
      <c r="I47" s="77" t="s">
        <v>366</v>
      </c>
      <c r="J47" s="76" t="s">
        <v>473</v>
      </c>
    </row>
    <row r="48" s="150" customFormat="1" ht="45" customHeight="1" spans="1:10">
      <c r="A48" s="153"/>
      <c r="B48" s="154"/>
      <c r="C48" s="151" t="s">
        <v>360</v>
      </c>
      <c r="D48" s="155" t="s">
        <v>424</v>
      </c>
      <c r="E48" s="76" t="s">
        <v>474</v>
      </c>
      <c r="F48" s="77" t="s">
        <v>363</v>
      </c>
      <c r="G48" s="74" t="s">
        <v>399</v>
      </c>
      <c r="H48" s="77" t="s">
        <v>379</v>
      </c>
      <c r="I48" s="77" t="s">
        <v>366</v>
      </c>
      <c r="J48" s="76" t="s">
        <v>475</v>
      </c>
    </row>
    <row r="49" s="150" customFormat="1" ht="25" customHeight="1" spans="1:10">
      <c r="A49" s="153"/>
      <c r="B49" s="154"/>
      <c r="C49" s="151" t="s">
        <v>375</v>
      </c>
      <c r="D49" s="155" t="s">
        <v>476</v>
      </c>
      <c r="E49" s="76" t="s">
        <v>477</v>
      </c>
      <c r="F49" s="77" t="s">
        <v>385</v>
      </c>
      <c r="G49" s="74" t="s">
        <v>127</v>
      </c>
      <c r="H49" s="77" t="s">
        <v>478</v>
      </c>
      <c r="I49" s="77" t="s">
        <v>366</v>
      </c>
      <c r="J49" s="76" t="s">
        <v>479</v>
      </c>
    </row>
    <row r="50" s="150" customFormat="1" ht="45" customHeight="1" spans="1:10">
      <c r="A50" s="153"/>
      <c r="B50" s="154"/>
      <c r="C50" s="151" t="s">
        <v>382</v>
      </c>
      <c r="D50" s="155" t="s">
        <v>383</v>
      </c>
      <c r="E50" s="76" t="s">
        <v>480</v>
      </c>
      <c r="F50" s="77" t="s">
        <v>385</v>
      </c>
      <c r="G50" s="74" t="s">
        <v>445</v>
      </c>
      <c r="H50" s="77" t="s">
        <v>379</v>
      </c>
      <c r="I50" s="77" t="s">
        <v>366</v>
      </c>
      <c r="J50" s="76" t="s">
        <v>481</v>
      </c>
    </row>
    <row r="51" s="150" customFormat="1" ht="25" customHeight="1" spans="1:10">
      <c r="A51" s="153" t="s">
        <v>298</v>
      </c>
      <c r="B51" s="154" t="s">
        <v>482</v>
      </c>
      <c r="C51" s="151" t="s">
        <v>360</v>
      </c>
      <c r="D51" s="155" t="s">
        <v>361</v>
      </c>
      <c r="E51" s="76" t="s">
        <v>483</v>
      </c>
      <c r="F51" s="77" t="s">
        <v>385</v>
      </c>
      <c r="G51" s="74" t="s">
        <v>484</v>
      </c>
      <c r="H51" s="77" t="s">
        <v>485</v>
      </c>
      <c r="I51" s="77" t="s">
        <v>366</v>
      </c>
      <c r="J51" s="76" t="s">
        <v>486</v>
      </c>
    </row>
    <row r="52" s="150" customFormat="1" ht="25" customHeight="1" spans="1:10">
      <c r="A52" s="153"/>
      <c r="B52" s="154"/>
      <c r="C52" s="151" t="s">
        <v>360</v>
      </c>
      <c r="D52" s="155" t="s">
        <v>361</v>
      </c>
      <c r="E52" s="76" t="s">
        <v>487</v>
      </c>
      <c r="F52" s="77" t="s">
        <v>385</v>
      </c>
      <c r="G52" s="74" t="s">
        <v>488</v>
      </c>
      <c r="H52" s="77" t="s">
        <v>489</v>
      </c>
      <c r="I52" s="77" t="s">
        <v>366</v>
      </c>
      <c r="J52" s="76" t="s">
        <v>490</v>
      </c>
    </row>
    <row r="53" s="150" customFormat="1" ht="25" customHeight="1" spans="1:10">
      <c r="A53" s="153"/>
      <c r="B53" s="154"/>
      <c r="C53" s="151" t="s">
        <v>360</v>
      </c>
      <c r="D53" s="155" t="s">
        <v>424</v>
      </c>
      <c r="E53" s="76" t="s">
        <v>491</v>
      </c>
      <c r="F53" s="77" t="s">
        <v>363</v>
      </c>
      <c r="G53" s="74" t="s">
        <v>399</v>
      </c>
      <c r="H53" s="77" t="s">
        <v>379</v>
      </c>
      <c r="I53" s="77" t="s">
        <v>366</v>
      </c>
      <c r="J53" s="76" t="s">
        <v>492</v>
      </c>
    </row>
    <row r="54" s="150" customFormat="1" ht="25" customHeight="1" spans="1:10">
      <c r="A54" s="153"/>
      <c r="B54" s="154"/>
      <c r="C54" s="151" t="s">
        <v>360</v>
      </c>
      <c r="D54" s="155" t="s">
        <v>397</v>
      </c>
      <c r="E54" s="76" t="s">
        <v>493</v>
      </c>
      <c r="F54" s="77" t="s">
        <v>363</v>
      </c>
      <c r="G54" s="74" t="s">
        <v>399</v>
      </c>
      <c r="H54" s="77" t="s">
        <v>379</v>
      </c>
      <c r="I54" s="77" t="s">
        <v>366</v>
      </c>
      <c r="J54" s="76" t="s">
        <v>494</v>
      </c>
    </row>
    <row r="55" s="150" customFormat="1" ht="33" customHeight="1" spans="1:10">
      <c r="A55" s="153"/>
      <c r="B55" s="154"/>
      <c r="C55" s="151" t="s">
        <v>375</v>
      </c>
      <c r="D55" s="155" t="s">
        <v>376</v>
      </c>
      <c r="E55" s="76" t="s">
        <v>495</v>
      </c>
      <c r="F55" s="77" t="s">
        <v>385</v>
      </c>
      <c r="G55" s="74" t="s">
        <v>445</v>
      </c>
      <c r="H55" s="77" t="s">
        <v>379</v>
      </c>
      <c r="I55" s="77" t="s">
        <v>366</v>
      </c>
      <c r="J55" s="76" t="s">
        <v>496</v>
      </c>
    </row>
    <row r="56" s="150" customFormat="1" ht="33" customHeight="1" spans="1:10">
      <c r="A56" s="153"/>
      <c r="B56" s="154"/>
      <c r="C56" s="151" t="s">
        <v>382</v>
      </c>
      <c r="D56" s="155" t="s">
        <v>383</v>
      </c>
      <c r="E56" s="76" t="s">
        <v>480</v>
      </c>
      <c r="F56" s="77" t="s">
        <v>385</v>
      </c>
      <c r="G56" s="74" t="s">
        <v>445</v>
      </c>
      <c r="H56" s="77" t="s">
        <v>379</v>
      </c>
      <c r="I56" s="77" t="s">
        <v>366</v>
      </c>
      <c r="J56" s="76" t="s">
        <v>497</v>
      </c>
    </row>
    <row r="57" s="150" customFormat="1" ht="25" customHeight="1" spans="1:10">
      <c r="A57" s="153" t="s">
        <v>269</v>
      </c>
      <c r="B57" s="154" t="s">
        <v>498</v>
      </c>
      <c r="C57" s="151" t="s">
        <v>360</v>
      </c>
      <c r="D57" s="155" t="s">
        <v>361</v>
      </c>
      <c r="E57" s="76" t="s">
        <v>499</v>
      </c>
      <c r="F57" s="77" t="s">
        <v>363</v>
      </c>
      <c r="G57" s="74" t="s">
        <v>500</v>
      </c>
      <c r="H57" s="77" t="s">
        <v>365</v>
      </c>
      <c r="I57" s="77" t="s">
        <v>366</v>
      </c>
      <c r="J57" s="76" t="s">
        <v>501</v>
      </c>
    </row>
    <row r="58" s="150" customFormat="1" ht="33" customHeight="1" spans="1:10">
      <c r="A58" s="153"/>
      <c r="B58" s="154"/>
      <c r="C58" s="151" t="s">
        <v>360</v>
      </c>
      <c r="D58" s="155" t="s">
        <v>424</v>
      </c>
      <c r="E58" s="76" t="s">
        <v>502</v>
      </c>
      <c r="F58" s="77" t="s">
        <v>363</v>
      </c>
      <c r="G58" s="74" t="s">
        <v>399</v>
      </c>
      <c r="H58" s="77" t="s">
        <v>379</v>
      </c>
      <c r="I58" s="77" t="s">
        <v>366</v>
      </c>
      <c r="J58" s="76" t="s">
        <v>503</v>
      </c>
    </row>
    <row r="59" s="150" customFormat="1" ht="25" customHeight="1" spans="1:10">
      <c r="A59" s="153"/>
      <c r="B59" s="154"/>
      <c r="C59" s="151" t="s">
        <v>360</v>
      </c>
      <c r="D59" s="155" t="s">
        <v>397</v>
      </c>
      <c r="E59" s="76" t="s">
        <v>504</v>
      </c>
      <c r="F59" s="77" t="s">
        <v>505</v>
      </c>
      <c r="G59" s="74" t="s">
        <v>506</v>
      </c>
      <c r="H59" s="77" t="s">
        <v>507</v>
      </c>
      <c r="I59" s="77" t="s">
        <v>366</v>
      </c>
      <c r="J59" s="76" t="s">
        <v>508</v>
      </c>
    </row>
    <row r="60" s="150" customFormat="1" ht="25" customHeight="1" spans="1:10">
      <c r="A60" s="153"/>
      <c r="B60" s="154"/>
      <c r="C60" s="151" t="s">
        <v>375</v>
      </c>
      <c r="D60" s="155" t="s">
        <v>376</v>
      </c>
      <c r="E60" s="76" t="s">
        <v>509</v>
      </c>
      <c r="F60" s="77" t="s">
        <v>385</v>
      </c>
      <c r="G60" s="74" t="s">
        <v>445</v>
      </c>
      <c r="H60" s="77" t="s">
        <v>379</v>
      </c>
      <c r="I60" s="77" t="s">
        <v>366</v>
      </c>
      <c r="J60" s="76" t="s">
        <v>510</v>
      </c>
    </row>
    <row r="61" s="150" customFormat="1" ht="25" customHeight="1" spans="1:10">
      <c r="A61" s="153"/>
      <c r="B61" s="154"/>
      <c r="C61" s="151" t="s">
        <v>382</v>
      </c>
      <c r="D61" s="155" t="s">
        <v>383</v>
      </c>
      <c r="E61" s="76" t="s">
        <v>511</v>
      </c>
      <c r="F61" s="77" t="s">
        <v>385</v>
      </c>
      <c r="G61" s="74" t="s">
        <v>512</v>
      </c>
      <c r="H61" s="77" t="s">
        <v>379</v>
      </c>
      <c r="I61" s="77" t="s">
        <v>366</v>
      </c>
      <c r="J61" s="76" t="s">
        <v>513</v>
      </c>
    </row>
    <row r="62" s="150" customFormat="1" ht="25" customHeight="1" spans="1:10">
      <c r="A62" s="153" t="s">
        <v>323</v>
      </c>
      <c r="B62" s="154" t="s">
        <v>514</v>
      </c>
      <c r="C62" s="151" t="s">
        <v>360</v>
      </c>
      <c r="D62" s="155" t="s">
        <v>361</v>
      </c>
      <c r="E62" s="76" t="s">
        <v>515</v>
      </c>
      <c r="F62" s="77" t="s">
        <v>363</v>
      </c>
      <c r="G62" s="74" t="s">
        <v>126</v>
      </c>
      <c r="H62" s="77" t="s">
        <v>392</v>
      </c>
      <c r="I62" s="77" t="s">
        <v>366</v>
      </c>
      <c r="J62" s="76" t="s">
        <v>516</v>
      </c>
    </row>
    <row r="63" s="150" customFormat="1" ht="45" customHeight="1" spans="1:10">
      <c r="A63" s="153"/>
      <c r="B63" s="154"/>
      <c r="C63" s="151" t="s">
        <v>360</v>
      </c>
      <c r="D63" s="155" t="s">
        <v>424</v>
      </c>
      <c r="E63" s="76" t="s">
        <v>517</v>
      </c>
      <c r="F63" s="77" t="s">
        <v>363</v>
      </c>
      <c r="G63" s="74" t="s">
        <v>399</v>
      </c>
      <c r="H63" s="77" t="s">
        <v>379</v>
      </c>
      <c r="I63" s="77" t="s">
        <v>366</v>
      </c>
      <c r="J63" s="76" t="s">
        <v>518</v>
      </c>
    </row>
    <row r="64" s="150" customFormat="1" ht="35" customHeight="1" spans="1:10">
      <c r="A64" s="153"/>
      <c r="B64" s="154"/>
      <c r="C64" s="151" t="s">
        <v>360</v>
      </c>
      <c r="D64" s="155" t="s">
        <v>424</v>
      </c>
      <c r="E64" s="76" t="s">
        <v>519</v>
      </c>
      <c r="F64" s="77" t="s">
        <v>363</v>
      </c>
      <c r="G64" s="74" t="s">
        <v>399</v>
      </c>
      <c r="H64" s="77" t="s">
        <v>379</v>
      </c>
      <c r="I64" s="77" t="s">
        <v>366</v>
      </c>
      <c r="J64" s="76" t="s">
        <v>520</v>
      </c>
    </row>
    <row r="65" s="150" customFormat="1" ht="35" customHeight="1" spans="1:10">
      <c r="A65" s="153"/>
      <c r="B65" s="154"/>
      <c r="C65" s="151" t="s">
        <v>360</v>
      </c>
      <c r="D65" s="155" t="s">
        <v>424</v>
      </c>
      <c r="E65" s="76" t="s">
        <v>521</v>
      </c>
      <c r="F65" s="77" t="s">
        <v>363</v>
      </c>
      <c r="G65" s="74" t="s">
        <v>399</v>
      </c>
      <c r="H65" s="77" t="s">
        <v>379</v>
      </c>
      <c r="I65" s="77" t="s">
        <v>366</v>
      </c>
      <c r="J65" s="76" t="s">
        <v>522</v>
      </c>
    </row>
    <row r="66" s="150" customFormat="1" ht="35" customHeight="1" spans="1:10">
      <c r="A66" s="153"/>
      <c r="B66" s="154"/>
      <c r="C66" s="151" t="s">
        <v>360</v>
      </c>
      <c r="D66" s="155" t="s">
        <v>397</v>
      </c>
      <c r="E66" s="76" t="s">
        <v>523</v>
      </c>
      <c r="F66" s="77" t="s">
        <v>363</v>
      </c>
      <c r="G66" s="74" t="s">
        <v>399</v>
      </c>
      <c r="H66" s="77" t="s">
        <v>379</v>
      </c>
      <c r="I66" s="77" t="s">
        <v>366</v>
      </c>
      <c r="J66" s="76" t="s">
        <v>524</v>
      </c>
    </row>
    <row r="67" s="150" customFormat="1" ht="45" customHeight="1" spans="1:10">
      <c r="A67" s="153"/>
      <c r="B67" s="154"/>
      <c r="C67" s="151" t="s">
        <v>375</v>
      </c>
      <c r="D67" s="155" t="s">
        <v>376</v>
      </c>
      <c r="E67" s="76" t="s">
        <v>525</v>
      </c>
      <c r="F67" s="77" t="s">
        <v>385</v>
      </c>
      <c r="G67" s="74" t="s">
        <v>526</v>
      </c>
      <c r="H67" s="77" t="s">
        <v>379</v>
      </c>
      <c r="I67" s="77" t="s">
        <v>366</v>
      </c>
      <c r="J67" s="76" t="s">
        <v>527</v>
      </c>
    </row>
    <row r="68" s="150" customFormat="1" ht="25" customHeight="1" spans="1:10">
      <c r="A68" s="153"/>
      <c r="B68" s="154"/>
      <c r="C68" s="151" t="s">
        <v>375</v>
      </c>
      <c r="D68" s="155" t="s">
        <v>376</v>
      </c>
      <c r="E68" s="76" t="s">
        <v>528</v>
      </c>
      <c r="F68" s="77" t="s">
        <v>363</v>
      </c>
      <c r="G68" s="74" t="s">
        <v>529</v>
      </c>
      <c r="H68" s="77" t="s">
        <v>379</v>
      </c>
      <c r="I68" s="77" t="s">
        <v>380</v>
      </c>
      <c r="J68" s="76" t="s">
        <v>530</v>
      </c>
    </row>
    <row r="69" s="150" customFormat="1" ht="25" customHeight="1" spans="1:10">
      <c r="A69" s="153"/>
      <c r="B69" s="154"/>
      <c r="C69" s="151" t="s">
        <v>382</v>
      </c>
      <c r="D69" s="155" t="s">
        <v>383</v>
      </c>
      <c r="E69" s="76" t="s">
        <v>531</v>
      </c>
      <c r="F69" s="77" t="s">
        <v>385</v>
      </c>
      <c r="G69" s="74" t="s">
        <v>526</v>
      </c>
      <c r="H69" s="77" t="s">
        <v>379</v>
      </c>
      <c r="I69" s="77" t="s">
        <v>366</v>
      </c>
      <c r="J69" s="76" t="s">
        <v>532</v>
      </c>
    </row>
    <row r="70" s="150" customFormat="1" ht="25" customHeight="1" spans="1:10">
      <c r="A70" s="153" t="s">
        <v>276</v>
      </c>
      <c r="B70" s="154" t="s">
        <v>533</v>
      </c>
      <c r="C70" s="151" t="s">
        <v>360</v>
      </c>
      <c r="D70" s="155" t="s">
        <v>361</v>
      </c>
      <c r="E70" s="76" t="s">
        <v>534</v>
      </c>
      <c r="F70" s="77" t="s">
        <v>363</v>
      </c>
      <c r="G70" s="74" t="s">
        <v>535</v>
      </c>
      <c r="H70" s="77" t="s">
        <v>392</v>
      </c>
      <c r="I70" s="77" t="s">
        <v>366</v>
      </c>
      <c r="J70" s="76" t="s">
        <v>536</v>
      </c>
    </row>
    <row r="71" s="150" customFormat="1" ht="25" customHeight="1" spans="1:10">
      <c r="A71" s="153"/>
      <c r="B71" s="154"/>
      <c r="C71" s="151" t="s">
        <v>360</v>
      </c>
      <c r="D71" s="155" t="s">
        <v>424</v>
      </c>
      <c r="E71" s="76" t="s">
        <v>537</v>
      </c>
      <c r="F71" s="77" t="s">
        <v>363</v>
      </c>
      <c r="G71" s="74" t="s">
        <v>399</v>
      </c>
      <c r="H71" s="77" t="s">
        <v>379</v>
      </c>
      <c r="I71" s="77" t="s">
        <v>366</v>
      </c>
      <c r="J71" s="76" t="s">
        <v>538</v>
      </c>
    </row>
    <row r="72" s="150" customFormat="1" ht="35" customHeight="1" spans="1:10">
      <c r="A72" s="153"/>
      <c r="B72" s="154"/>
      <c r="C72" s="151" t="s">
        <v>360</v>
      </c>
      <c r="D72" s="155" t="s">
        <v>397</v>
      </c>
      <c r="E72" s="76" t="s">
        <v>523</v>
      </c>
      <c r="F72" s="77" t="s">
        <v>363</v>
      </c>
      <c r="G72" s="74" t="s">
        <v>399</v>
      </c>
      <c r="H72" s="77" t="s">
        <v>379</v>
      </c>
      <c r="I72" s="77" t="s">
        <v>366</v>
      </c>
      <c r="J72" s="76" t="s">
        <v>524</v>
      </c>
    </row>
    <row r="73" s="150" customFormat="1" ht="45" customHeight="1" spans="1:10">
      <c r="A73" s="153"/>
      <c r="B73" s="154"/>
      <c r="C73" s="151" t="s">
        <v>375</v>
      </c>
      <c r="D73" s="155" t="s">
        <v>376</v>
      </c>
      <c r="E73" s="76" t="s">
        <v>525</v>
      </c>
      <c r="F73" s="77" t="s">
        <v>363</v>
      </c>
      <c r="G73" s="74" t="s">
        <v>399</v>
      </c>
      <c r="H73" s="77" t="s">
        <v>379</v>
      </c>
      <c r="I73" s="77" t="s">
        <v>366</v>
      </c>
      <c r="J73" s="76" t="s">
        <v>527</v>
      </c>
    </row>
    <row r="74" s="150" customFormat="1" ht="25" customHeight="1" spans="1:10">
      <c r="A74" s="153"/>
      <c r="B74" s="154"/>
      <c r="C74" s="151" t="s">
        <v>382</v>
      </c>
      <c r="D74" s="155" t="s">
        <v>383</v>
      </c>
      <c r="E74" s="76" t="s">
        <v>531</v>
      </c>
      <c r="F74" s="77" t="s">
        <v>385</v>
      </c>
      <c r="G74" s="74" t="s">
        <v>526</v>
      </c>
      <c r="H74" s="77" t="s">
        <v>379</v>
      </c>
      <c r="I74" s="77" t="s">
        <v>366</v>
      </c>
      <c r="J74" s="76" t="s">
        <v>532</v>
      </c>
    </row>
    <row r="75" s="150" customFormat="1" ht="25" customHeight="1" spans="1:10">
      <c r="A75" s="153" t="s">
        <v>539</v>
      </c>
      <c r="B75" s="154" t="s">
        <v>540</v>
      </c>
      <c r="C75" s="151" t="s">
        <v>360</v>
      </c>
      <c r="D75" s="155" t="s">
        <v>361</v>
      </c>
      <c r="E75" s="76" t="s">
        <v>541</v>
      </c>
      <c r="F75" s="77" t="s">
        <v>363</v>
      </c>
      <c r="G75" s="74" t="s">
        <v>373</v>
      </c>
      <c r="H75" s="77" t="s">
        <v>410</v>
      </c>
      <c r="I75" s="77" t="s">
        <v>366</v>
      </c>
      <c r="J75" s="76" t="s">
        <v>542</v>
      </c>
    </row>
    <row r="76" s="150" customFormat="1" ht="25" customHeight="1" spans="1:10">
      <c r="A76" s="153"/>
      <c r="B76" s="154"/>
      <c r="C76" s="151" t="s">
        <v>360</v>
      </c>
      <c r="D76" s="155" t="s">
        <v>361</v>
      </c>
      <c r="E76" s="76" t="s">
        <v>543</v>
      </c>
      <c r="F76" s="77" t="s">
        <v>363</v>
      </c>
      <c r="G76" s="74" t="s">
        <v>373</v>
      </c>
      <c r="H76" s="77" t="s">
        <v>410</v>
      </c>
      <c r="I76" s="77" t="s">
        <v>366</v>
      </c>
      <c r="J76" s="76" t="s">
        <v>544</v>
      </c>
    </row>
    <row r="77" s="150" customFormat="1" ht="25" customHeight="1" spans="1:10">
      <c r="A77" s="153"/>
      <c r="B77" s="154"/>
      <c r="C77" s="151" t="s">
        <v>360</v>
      </c>
      <c r="D77" s="155" t="s">
        <v>361</v>
      </c>
      <c r="E77" s="76" t="s">
        <v>545</v>
      </c>
      <c r="F77" s="77" t="s">
        <v>363</v>
      </c>
      <c r="G77" s="74" t="s">
        <v>373</v>
      </c>
      <c r="H77" s="77" t="s">
        <v>410</v>
      </c>
      <c r="I77" s="77" t="s">
        <v>366</v>
      </c>
      <c r="J77" s="76" t="s">
        <v>546</v>
      </c>
    </row>
    <row r="78" s="150" customFormat="1" ht="25" customHeight="1" spans="1:10">
      <c r="A78" s="153"/>
      <c r="B78" s="154"/>
      <c r="C78" s="151" t="s">
        <v>360</v>
      </c>
      <c r="D78" s="155" t="s">
        <v>361</v>
      </c>
      <c r="E78" s="76" t="s">
        <v>547</v>
      </c>
      <c r="F78" s="77" t="s">
        <v>363</v>
      </c>
      <c r="G78" s="74" t="s">
        <v>373</v>
      </c>
      <c r="H78" s="77" t="s">
        <v>410</v>
      </c>
      <c r="I78" s="77" t="s">
        <v>366</v>
      </c>
      <c r="J78" s="76" t="s">
        <v>548</v>
      </c>
    </row>
    <row r="79" s="150" customFormat="1" ht="25" customHeight="1" spans="1:10">
      <c r="A79" s="153"/>
      <c r="B79" s="154"/>
      <c r="C79" s="151" t="s">
        <v>360</v>
      </c>
      <c r="D79" s="155" t="s">
        <v>361</v>
      </c>
      <c r="E79" s="76" t="s">
        <v>549</v>
      </c>
      <c r="F79" s="77" t="s">
        <v>385</v>
      </c>
      <c r="G79" s="74" t="s">
        <v>550</v>
      </c>
      <c r="H79" s="77" t="s">
        <v>365</v>
      </c>
      <c r="I79" s="77" t="s">
        <v>366</v>
      </c>
      <c r="J79" s="76" t="s">
        <v>551</v>
      </c>
    </row>
    <row r="80" s="150" customFormat="1" ht="25" customHeight="1" spans="1:10">
      <c r="A80" s="153"/>
      <c r="B80" s="154"/>
      <c r="C80" s="151" t="s">
        <v>360</v>
      </c>
      <c r="D80" s="155" t="s">
        <v>361</v>
      </c>
      <c r="E80" s="76" t="s">
        <v>552</v>
      </c>
      <c r="F80" s="77" t="s">
        <v>385</v>
      </c>
      <c r="G80" s="74" t="s">
        <v>126</v>
      </c>
      <c r="H80" s="77" t="s">
        <v>374</v>
      </c>
      <c r="I80" s="77" t="s">
        <v>366</v>
      </c>
      <c r="J80" s="76" t="s">
        <v>553</v>
      </c>
    </row>
    <row r="81" s="150" customFormat="1" ht="25" customHeight="1" spans="1:10">
      <c r="A81" s="153"/>
      <c r="B81" s="154"/>
      <c r="C81" s="151" t="s">
        <v>360</v>
      </c>
      <c r="D81" s="155" t="s">
        <v>361</v>
      </c>
      <c r="E81" s="76" t="s">
        <v>554</v>
      </c>
      <c r="F81" s="77" t="s">
        <v>363</v>
      </c>
      <c r="G81" s="74" t="s">
        <v>555</v>
      </c>
      <c r="H81" s="77" t="s">
        <v>410</v>
      </c>
      <c r="I81" s="77" t="s">
        <v>366</v>
      </c>
      <c r="J81" s="76" t="s">
        <v>556</v>
      </c>
    </row>
    <row r="82" s="150" customFormat="1" ht="25" customHeight="1" spans="1:10">
      <c r="A82" s="153"/>
      <c r="B82" s="154"/>
      <c r="C82" s="151" t="s">
        <v>360</v>
      </c>
      <c r="D82" s="155" t="s">
        <v>361</v>
      </c>
      <c r="E82" s="76" t="s">
        <v>557</v>
      </c>
      <c r="F82" s="77" t="s">
        <v>363</v>
      </c>
      <c r="G82" s="74" t="s">
        <v>126</v>
      </c>
      <c r="H82" s="77" t="s">
        <v>374</v>
      </c>
      <c r="I82" s="77" t="s">
        <v>366</v>
      </c>
      <c r="J82" s="76" t="s">
        <v>558</v>
      </c>
    </row>
    <row r="83" s="150" customFormat="1" ht="25" customHeight="1" spans="1:10">
      <c r="A83" s="153"/>
      <c r="B83" s="154"/>
      <c r="C83" s="151" t="s">
        <v>360</v>
      </c>
      <c r="D83" s="155" t="s">
        <v>424</v>
      </c>
      <c r="E83" s="76" t="s">
        <v>444</v>
      </c>
      <c r="F83" s="77" t="s">
        <v>363</v>
      </c>
      <c r="G83" s="74" t="s">
        <v>445</v>
      </c>
      <c r="H83" s="77" t="s">
        <v>379</v>
      </c>
      <c r="I83" s="77" t="s">
        <v>366</v>
      </c>
      <c r="J83" s="76" t="s">
        <v>559</v>
      </c>
    </row>
    <row r="84" s="150" customFormat="1" ht="25" customHeight="1" spans="1:10">
      <c r="A84" s="153"/>
      <c r="B84" s="154"/>
      <c r="C84" s="151" t="s">
        <v>375</v>
      </c>
      <c r="D84" s="155" t="s">
        <v>376</v>
      </c>
      <c r="E84" s="76" t="s">
        <v>560</v>
      </c>
      <c r="F84" s="77" t="s">
        <v>363</v>
      </c>
      <c r="G84" s="74" t="s">
        <v>378</v>
      </c>
      <c r="H84" s="77" t="s">
        <v>379</v>
      </c>
      <c r="I84" s="77" t="s">
        <v>380</v>
      </c>
      <c r="J84" s="76" t="s">
        <v>561</v>
      </c>
    </row>
    <row r="85" s="150" customFormat="1" ht="25" customHeight="1" spans="1:10">
      <c r="A85" s="153"/>
      <c r="B85" s="154"/>
      <c r="C85" s="151" t="s">
        <v>382</v>
      </c>
      <c r="D85" s="155" t="s">
        <v>383</v>
      </c>
      <c r="E85" s="76" t="s">
        <v>562</v>
      </c>
      <c r="F85" s="77" t="s">
        <v>385</v>
      </c>
      <c r="G85" s="74" t="s">
        <v>386</v>
      </c>
      <c r="H85" s="77" t="s">
        <v>379</v>
      </c>
      <c r="I85" s="77" t="s">
        <v>366</v>
      </c>
      <c r="J85" s="76" t="s">
        <v>563</v>
      </c>
    </row>
    <row r="86" s="150" customFormat="1" ht="25" customHeight="1" spans="1:10">
      <c r="A86" s="156" t="s">
        <v>336</v>
      </c>
      <c r="B86" s="154" t="s">
        <v>564</v>
      </c>
      <c r="C86" s="151" t="s">
        <v>360</v>
      </c>
      <c r="D86" s="155" t="s">
        <v>361</v>
      </c>
      <c r="E86" s="76" t="s">
        <v>390</v>
      </c>
      <c r="F86" s="77" t="s">
        <v>363</v>
      </c>
      <c r="G86" s="74" t="s">
        <v>565</v>
      </c>
      <c r="H86" s="77" t="s">
        <v>392</v>
      </c>
      <c r="I86" s="77" t="s">
        <v>366</v>
      </c>
      <c r="J86" s="76" t="s">
        <v>393</v>
      </c>
    </row>
    <row r="87" s="150" customFormat="1" ht="25" customHeight="1" spans="1:10">
      <c r="A87" s="156"/>
      <c r="B87" s="154"/>
      <c r="C87" s="151" t="s">
        <v>360</v>
      </c>
      <c r="D87" s="155" t="s">
        <v>361</v>
      </c>
      <c r="E87" s="76" t="s">
        <v>394</v>
      </c>
      <c r="F87" s="77" t="s">
        <v>363</v>
      </c>
      <c r="G87" s="74" t="s">
        <v>566</v>
      </c>
      <c r="H87" s="77" t="s">
        <v>392</v>
      </c>
      <c r="I87" s="77" t="s">
        <v>366</v>
      </c>
      <c r="J87" s="76" t="s">
        <v>396</v>
      </c>
    </row>
    <row r="88" s="150" customFormat="1" ht="25" customHeight="1" spans="1:10">
      <c r="A88" s="156"/>
      <c r="B88" s="154"/>
      <c r="C88" s="151" t="s">
        <v>360</v>
      </c>
      <c r="D88" s="155" t="s">
        <v>397</v>
      </c>
      <c r="E88" s="76" t="s">
        <v>398</v>
      </c>
      <c r="F88" s="77" t="s">
        <v>363</v>
      </c>
      <c r="G88" s="74" t="s">
        <v>399</v>
      </c>
      <c r="H88" s="77" t="s">
        <v>379</v>
      </c>
      <c r="I88" s="77" t="s">
        <v>366</v>
      </c>
      <c r="J88" s="76" t="s">
        <v>400</v>
      </c>
    </row>
    <row r="89" s="150" customFormat="1" ht="25" customHeight="1" spans="1:10">
      <c r="A89" s="156"/>
      <c r="B89" s="154"/>
      <c r="C89" s="151" t="s">
        <v>360</v>
      </c>
      <c r="D89" s="155" t="s">
        <v>397</v>
      </c>
      <c r="E89" s="76" t="s">
        <v>401</v>
      </c>
      <c r="F89" s="77" t="s">
        <v>363</v>
      </c>
      <c r="G89" s="74" t="s">
        <v>399</v>
      </c>
      <c r="H89" s="77" t="s">
        <v>379</v>
      </c>
      <c r="I89" s="77" t="s">
        <v>366</v>
      </c>
      <c r="J89" s="76" t="s">
        <v>402</v>
      </c>
    </row>
    <row r="90" s="150" customFormat="1" ht="33" customHeight="1" spans="1:10">
      <c r="A90" s="156"/>
      <c r="B90" s="154"/>
      <c r="C90" s="151" t="s">
        <v>375</v>
      </c>
      <c r="D90" s="155" t="s">
        <v>376</v>
      </c>
      <c r="E90" s="76" t="s">
        <v>567</v>
      </c>
      <c r="F90" s="77" t="s">
        <v>363</v>
      </c>
      <c r="G90" s="74" t="s">
        <v>404</v>
      </c>
      <c r="H90" s="77" t="s">
        <v>379</v>
      </c>
      <c r="I90" s="77" t="s">
        <v>380</v>
      </c>
      <c r="J90" s="157" t="s">
        <v>568</v>
      </c>
    </row>
    <row r="91" s="150" customFormat="1" ht="25" customHeight="1" spans="1:10">
      <c r="A91" s="156"/>
      <c r="B91" s="154"/>
      <c r="C91" s="151" t="s">
        <v>382</v>
      </c>
      <c r="D91" s="155" t="s">
        <v>383</v>
      </c>
      <c r="E91" s="76" t="s">
        <v>383</v>
      </c>
      <c r="F91" s="77" t="s">
        <v>385</v>
      </c>
      <c r="G91" s="74" t="s">
        <v>386</v>
      </c>
      <c r="H91" s="77" t="s">
        <v>379</v>
      </c>
      <c r="I91" s="77" t="s">
        <v>366</v>
      </c>
      <c r="J91" s="76" t="s">
        <v>406</v>
      </c>
    </row>
    <row r="92" s="150" customFormat="1" ht="33" customHeight="1" spans="1:10">
      <c r="A92" s="156" t="s">
        <v>569</v>
      </c>
      <c r="B92" s="154" t="s">
        <v>570</v>
      </c>
      <c r="C92" s="151" t="s">
        <v>360</v>
      </c>
      <c r="D92" s="155" t="s">
        <v>361</v>
      </c>
      <c r="E92" s="76" t="s">
        <v>571</v>
      </c>
      <c r="F92" s="77" t="s">
        <v>363</v>
      </c>
      <c r="G92" s="74" t="s">
        <v>122</v>
      </c>
      <c r="H92" s="77" t="s">
        <v>392</v>
      </c>
      <c r="I92" s="77" t="s">
        <v>366</v>
      </c>
      <c r="J92" s="76" t="s">
        <v>572</v>
      </c>
    </row>
    <row r="93" s="150" customFormat="1" ht="33" customHeight="1" spans="1:10">
      <c r="A93" s="156"/>
      <c r="B93" s="154"/>
      <c r="C93" s="151" t="s">
        <v>360</v>
      </c>
      <c r="D93" s="155" t="s">
        <v>424</v>
      </c>
      <c r="E93" s="76" t="s">
        <v>573</v>
      </c>
      <c r="F93" s="77" t="s">
        <v>363</v>
      </c>
      <c r="G93" s="74" t="s">
        <v>399</v>
      </c>
      <c r="H93" s="77" t="s">
        <v>379</v>
      </c>
      <c r="I93" s="77" t="s">
        <v>366</v>
      </c>
      <c r="J93" s="76" t="s">
        <v>574</v>
      </c>
    </row>
    <row r="94" s="150" customFormat="1" ht="33" customHeight="1" spans="1:10">
      <c r="A94" s="156"/>
      <c r="B94" s="154"/>
      <c r="C94" s="151" t="s">
        <v>360</v>
      </c>
      <c r="D94" s="155" t="s">
        <v>397</v>
      </c>
      <c r="E94" s="76" t="s">
        <v>523</v>
      </c>
      <c r="F94" s="77" t="s">
        <v>385</v>
      </c>
      <c r="G94" s="74" t="s">
        <v>445</v>
      </c>
      <c r="H94" s="77" t="s">
        <v>379</v>
      </c>
      <c r="I94" s="77" t="s">
        <v>366</v>
      </c>
      <c r="J94" s="76" t="s">
        <v>575</v>
      </c>
    </row>
    <row r="95" s="150" customFormat="1" ht="46" customHeight="1" spans="1:10">
      <c r="A95" s="156"/>
      <c r="B95" s="154"/>
      <c r="C95" s="151" t="s">
        <v>375</v>
      </c>
      <c r="D95" s="155" t="s">
        <v>376</v>
      </c>
      <c r="E95" s="76" t="s">
        <v>525</v>
      </c>
      <c r="F95" s="77" t="s">
        <v>385</v>
      </c>
      <c r="G95" s="74" t="s">
        <v>512</v>
      </c>
      <c r="H95" s="77" t="s">
        <v>379</v>
      </c>
      <c r="I95" s="77" t="s">
        <v>366</v>
      </c>
      <c r="J95" s="157" t="s">
        <v>576</v>
      </c>
    </row>
    <row r="96" s="150" customFormat="1" ht="63" customHeight="1" spans="1:10">
      <c r="A96" s="156"/>
      <c r="B96" s="154"/>
      <c r="C96" s="151" t="s">
        <v>382</v>
      </c>
      <c r="D96" s="155" t="s">
        <v>383</v>
      </c>
      <c r="E96" s="76" t="s">
        <v>531</v>
      </c>
      <c r="F96" s="77" t="s">
        <v>385</v>
      </c>
      <c r="G96" s="74" t="s">
        <v>445</v>
      </c>
      <c r="H96" s="77" t="s">
        <v>379</v>
      </c>
      <c r="I96" s="77" t="s">
        <v>366</v>
      </c>
      <c r="J96" s="76" t="s">
        <v>577</v>
      </c>
    </row>
    <row r="97" s="150" customFormat="1" ht="33" customHeight="1" spans="1:10">
      <c r="A97" s="156" t="s">
        <v>578</v>
      </c>
      <c r="B97" s="154" t="s">
        <v>579</v>
      </c>
      <c r="C97" s="151" t="s">
        <v>360</v>
      </c>
      <c r="D97" s="155" t="s">
        <v>361</v>
      </c>
      <c r="E97" s="76" t="s">
        <v>580</v>
      </c>
      <c r="F97" s="77" t="s">
        <v>363</v>
      </c>
      <c r="G97" s="74" t="s">
        <v>123</v>
      </c>
      <c r="H97" s="77" t="s">
        <v>374</v>
      </c>
      <c r="I97" s="77" t="s">
        <v>366</v>
      </c>
      <c r="J97" s="76" t="s">
        <v>581</v>
      </c>
    </row>
    <row r="98" s="150" customFormat="1" ht="25" customHeight="1" spans="1:10">
      <c r="A98" s="156"/>
      <c r="B98" s="154"/>
      <c r="C98" s="151" t="s">
        <v>360</v>
      </c>
      <c r="D98" s="155" t="s">
        <v>361</v>
      </c>
      <c r="E98" s="76" t="s">
        <v>582</v>
      </c>
      <c r="F98" s="77" t="s">
        <v>363</v>
      </c>
      <c r="G98" s="74" t="s">
        <v>122</v>
      </c>
      <c r="H98" s="77" t="s">
        <v>374</v>
      </c>
      <c r="I98" s="77" t="s">
        <v>366</v>
      </c>
      <c r="J98" s="76" t="s">
        <v>583</v>
      </c>
    </row>
    <row r="99" s="150" customFormat="1" ht="25" customHeight="1" spans="1:10">
      <c r="A99" s="156"/>
      <c r="B99" s="154"/>
      <c r="C99" s="151" t="s">
        <v>360</v>
      </c>
      <c r="D99" s="155" t="s">
        <v>424</v>
      </c>
      <c r="E99" s="76" t="s">
        <v>584</v>
      </c>
      <c r="F99" s="77" t="s">
        <v>363</v>
      </c>
      <c r="G99" s="74" t="s">
        <v>399</v>
      </c>
      <c r="H99" s="77" t="s">
        <v>379</v>
      </c>
      <c r="I99" s="77" t="s">
        <v>366</v>
      </c>
      <c r="J99" s="76" t="s">
        <v>585</v>
      </c>
    </row>
    <row r="100" s="150" customFormat="1" ht="25" customHeight="1" spans="1:10">
      <c r="A100" s="156"/>
      <c r="B100" s="154"/>
      <c r="C100" s="151" t="s">
        <v>360</v>
      </c>
      <c r="D100" s="155" t="s">
        <v>424</v>
      </c>
      <c r="E100" s="76" t="s">
        <v>586</v>
      </c>
      <c r="F100" s="77" t="s">
        <v>385</v>
      </c>
      <c r="G100" s="74" t="s">
        <v>445</v>
      </c>
      <c r="H100" s="77" t="s">
        <v>379</v>
      </c>
      <c r="I100" s="77" t="s">
        <v>366</v>
      </c>
      <c r="J100" s="76" t="s">
        <v>587</v>
      </c>
    </row>
    <row r="101" s="150" customFormat="1" ht="25" customHeight="1" spans="1:10">
      <c r="A101" s="156"/>
      <c r="B101" s="154"/>
      <c r="C101" s="151" t="s">
        <v>375</v>
      </c>
      <c r="D101" s="155" t="s">
        <v>376</v>
      </c>
      <c r="E101" s="76" t="s">
        <v>588</v>
      </c>
      <c r="F101" s="77" t="s">
        <v>363</v>
      </c>
      <c r="G101" s="74" t="s">
        <v>463</v>
      </c>
      <c r="H101" s="77" t="s">
        <v>379</v>
      </c>
      <c r="I101" s="77" t="s">
        <v>380</v>
      </c>
      <c r="J101" s="157" t="s">
        <v>589</v>
      </c>
    </row>
    <row r="102" s="150" customFormat="1" ht="33" customHeight="1" spans="1:10">
      <c r="A102" s="156"/>
      <c r="B102" s="154"/>
      <c r="C102" s="151" t="s">
        <v>382</v>
      </c>
      <c r="D102" s="155" t="s">
        <v>383</v>
      </c>
      <c r="E102" s="76" t="s">
        <v>590</v>
      </c>
      <c r="F102" s="77" t="s">
        <v>385</v>
      </c>
      <c r="G102" s="74" t="s">
        <v>386</v>
      </c>
      <c r="H102" s="77" t="s">
        <v>379</v>
      </c>
      <c r="I102" s="77" t="s">
        <v>366</v>
      </c>
      <c r="J102" s="76" t="s">
        <v>591</v>
      </c>
    </row>
  </sheetData>
  <mergeCells count="30">
    <mergeCell ref="A3:J3"/>
    <mergeCell ref="A4:H4"/>
    <mergeCell ref="A8:A12"/>
    <mergeCell ref="A13:A18"/>
    <mergeCell ref="A19:A29"/>
    <mergeCell ref="A30:A38"/>
    <mergeCell ref="A39:A45"/>
    <mergeCell ref="A46:A50"/>
    <mergeCell ref="A51:A56"/>
    <mergeCell ref="A57:A61"/>
    <mergeCell ref="A62:A69"/>
    <mergeCell ref="A70:A74"/>
    <mergeCell ref="A75:A85"/>
    <mergeCell ref="A86:A91"/>
    <mergeCell ref="A92:A96"/>
    <mergeCell ref="A97:A102"/>
    <mergeCell ref="B8:B12"/>
    <mergeCell ref="B13:B18"/>
    <mergeCell ref="B19:B29"/>
    <mergeCell ref="B30:B38"/>
    <mergeCell ref="B39:B45"/>
    <mergeCell ref="B46:B50"/>
    <mergeCell ref="B51:B56"/>
    <mergeCell ref="B57:B61"/>
    <mergeCell ref="B62:B69"/>
    <mergeCell ref="B70:B74"/>
    <mergeCell ref="B75:B85"/>
    <mergeCell ref="B86:B91"/>
    <mergeCell ref="B92:B96"/>
    <mergeCell ref="B97:B102"/>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李雪筠</cp:lastModifiedBy>
  <dcterms:created xsi:type="dcterms:W3CDTF">2025-01-21T02:50:00Z</dcterms:created>
  <cp:lastPrinted>2025-02-13T02:07:00Z</cp:lastPrinted>
  <dcterms:modified xsi:type="dcterms:W3CDTF">2025-03-04T07:47:51Z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2052-12.1.0.19302</vt:lpwstr>
  </property>
</Properties>
</file>