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96" windowHeight="1040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<sst xmlns="http://schemas.openxmlformats.org/spreadsheetml/2006/main" count="890" uniqueCount="385">
  <si>
    <t>预算01-1表</t>
  </si>
  <si>
    <t>2025年财务收支预算总表</t>
  </si>
  <si>
    <t>单位名称：新平彝族傣族自治县档案馆</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</si>
  <si>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</si>
  <si>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</si>
  <si>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</si>
  <si>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</si>
  <si>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</si>
  <si>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</si>
  <si>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</si>
  <si>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</si>
  <si>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</si>
  <si>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</si>
  <si>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</si>
  <si>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</si>
  <si>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</si>
  <si>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</si>
  <si>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</si>
  <si>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</si>
  <si>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</si>
  <si>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</si>
  <si>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</si>
  <si>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</si>
  <si>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</si>
  <si>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</si>
  <si>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</si>
  <si>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</si>
  <si>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</si>
  <si>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</si>
  <si>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</si>
  <si>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</si>
  <si>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</si>
  <si>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</si>
  <si>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</si>
  <si>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</si>
  <si>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</si>
  <si>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</si>
  <si>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</si>
  <si>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</si>
  <si>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</si>
  <si>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</si>
  <si>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</si>
  <si>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</si>
  <si>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</si>
  <si>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</si>
  <si>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</si>
  <si>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t>
  </si>
  <si>
    <t>3</t>
  </si>
  <si>
    <t>4</t>
  </si>
  <si>
    <t>新平彝族傣族自治县档案馆</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</si>
  <si>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</si>
  <si>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</si>
  <si>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</si>
  <si>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</si>
  <si>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</si>
  <si>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</si>
  <si>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</si>
  <si>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</si>
  <si>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</si>
  <si>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</si>
  <si>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</si>
  <si>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</si>
  <si>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</si>
  <si>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</si>
  <si>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</si>
  <si>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20126</t>
  </si>
  <si>
    <t>档案事务</t>
  </si>
  <si>
    <t>2012604</t>
  </si>
  <si>
    <t>档案馆</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</si>
  <si>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</si>
  <si>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</si>
  <si>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</si>
  <si>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</si>
  <si>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</si>
  <si>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</si>
  <si>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</si>
  <si>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</si>
  <si>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</si>
  <si>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</si>
  <si>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</si>
  <si>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</si>
  <si>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</si>
  <si>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</si>
  <si>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</si>
  <si>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</si>
  <si>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</si>
  <si>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</si>
  <si>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</si>
  <si>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</si>
  <si>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</si>
  <si>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</si>
  <si>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</si>
  <si>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</si>
  <si>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</si>
  <si>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</si>
  <si>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</si>
  <si>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</si>
  <si>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</si>
  <si>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</si>
  <si>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</si>
  <si>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</si>
  <si>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</si>
  <si>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</si>
  <si>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</si>
  <si>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</si>
  <si>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</si>
  <si>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</si>
  <si>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</si>
  <si>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</si>
  <si>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</si>
  <si>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</si>
  <si>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</si>
  <si>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</si>
  <si>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</si>
  <si>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</si>
  <si>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</si>
  <si>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</si>
  <si>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</si>
  <si>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</si>
  <si>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</si>
  <si>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</si>
  <si>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</si>
  <si>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</si>
  <si>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</si>
  <si>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</si>
  <si>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</si>
  <si>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</si>
  <si>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</si>
  <si>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</si>
  <si>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</si>
  <si>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</si>
  <si>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</si>
  <si>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</si>
  <si>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</si>
  <si>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</si>
  <si>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</si>
  <si>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</si>
  <si>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</si>
  <si>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</si>
  <si>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</si>
  <si>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</si>
  <si>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</si>
  <si>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</si>
  <si>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530427210000000016764</t>
  </si>
  <si>
    <t>事业人员工资支出</t>
  </si>
  <si>
    <t>30101</t>
  </si>
  <si>
    <t>基本工资</t>
  </si>
  <si>
    <t>30102</t>
  </si>
  <si>
    <t>津贴补贴</t>
  </si>
  <si>
    <t>30107</t>
  </si>
  <si>
    <t>绩效工资</t>
  </si>
  <si>
    <t>530427210000000016765</t>
  </si>
  <si>
    <t>社会保障缴费</t>
  </si>
  <si>
    <t>30110</t>
  </si>
  <si>
    <t>职工基本医疗保险缴费</t>
  </si>
  <si>
    <t>530427210000000016766</t>
  </si>
  <si>
    <t>30113</t>
  </si>
  <si>
    <t>530427210000000016768</t>
  </si>
  <si>
    <t>公车购置及运维费</t>
  </si>
  <si>
    <t>30231</t>
  </si>
  <si>
    <t>公务用车运行维护费</t>
  </si>
  <si>
    <t>530427210000000016769</t>
  </si>
  <si>
    <t>工会经费</t>
  </si>
  <si>
    <t>30228</t>
  </si>
  <si>
    <t>530427210000000016770</t>
  </si>
  <si>
    <t>一般公用经费</t>
  </si>
  <si>
    <t>30201</t>
  </si>
  <si>
    <t>办公费</t>
  </si>
  <si>
    <t>30207</t>
  </si>
  <si>
    <t>邮电费</t>
  </si>
  <si>
    <t>30211</t>
  </si>
  <si>
    <t>差旅费</t>
  </si>
  <si>
    <t>30229</t>
  </si>
  <si>
    <t>福利费</t>
  </si>
  <si>
    <t>30299</t>
  </si>
  <si>
    <t>其他商品和服务支出</t>
  </si>
  <si>
    <t>530427221100000378489</t>
  </si>
  <si>
    <t>30217</t>
  </si>
  <si>
    <t>530427231100001446925</t>
  </si>
  <si>
    <t>奖励性绩效工资(地方)</t>
  </si>
  <si>
    <t>530427231100001446948</t>
  </si>
  <si>
    <t>退休干部公用经费</t>
  </si>
  <si>
    <t>530427241100002213422</t>
  </si>
  <si>
    <t>社会保险经费</t>
  </si>
  <si>
    <t>30112</t>
  </si>
  <si>
    <t>其他社会保障缴费</t>
  </si>
  <si>
    <t>30108</t>
  </si>
  <si>
    <t>机关事业单位基本养老保险缴费</t>
  </si>
  <si>
    <t>30111</t>
  </si>
  <si>
    <t>公务员医疗补助缴费</t>
  </si>
  <si>
    <t>530427241100002261707</t>
  </si>
  <si>
    <t>部门临聘人员支出</t>
  </si>
  <si>
    <t>30199</t>
  </si>
  <si>
    <t>其他工资福利支出</t>
  </si>
  <si>
    <t>530427241100002191147</t>
  </si>
  <si>
    <t>邮电费经费</t>
  </si>
  <si>
    <t>530427241100002417830</t>
  </si>
  <si>
    <t>驻村工作队员生活补助经费</t>
  </si>
  <si>
    <t>生活补助</t>
  </si>
  <si>
    <t>预算05-1表</t>
  </si>
  <si>
    <t>2025年部门项目支出预算表</t>
  </si>
  <si>
    <t>项目分类</t>
  </si>
  <si>
    <t>项目单位</t>
  </si>
  <si>
    <t>本年拨款</t>
  </si>
  <si>
    <t>其中：本次下达</t>
  </si>
  <si>
    <t>档案馆库房新增设施设备经费</t>
  </si>
  <si>
    <t>314 事业发展类</t>
  </si>
  <si>
    <t>530427251100003829014</t>
  </si>
  <si>
    <t>315 事业发展类</t>
  </si>
  <si>
    <t>31003</t>
  </si>
  <si>
    <t>专用设备购置</t>
  </si>
  <si>
    <t>316 事业发展类</t>
  </si>
  <si>
    <t>档案维护经费</t>
  </si>
  <si>
    <t>318 事业发展类</t>
  </si>
  <si>
    <t>530427241100002845026</t>
  </si>
  <si>
    <t>30213</t>
  </si>
  <si>
    <t>维修（护）费</t>
  </si>
  <si>
    <t>319 事业发展类</t>
  </si>
  <si>
    <t>320 事业发展类</t>
  </si>
  <si>
    <t>321 事业发展类</t>
  </si>
  <si>
    <t>档案专项经费</t>
  </si>
  <si>
    <t>323 事业发展类</t>
  </si>
  <si>
    <t>530427210000000015491</t>
  </si>
  <si>
    <t>324 事业发展类</t>
  </si>
  <si>
    <t>325 事业发展类</t>
  </si>
  <si>
    <t>326 事业发展类</t>
  </si>
  <si>
    <t>30205</t>
  </si>
  <si>
    <t>水费</t>
  </si>
  <si>
    <t>327 事业发展类</t>
  </si>
  <si>
    <t>30206</t>
  </si>
  <si>
    <t>电费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</si>
  <si>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</si>
  <si>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</si>
  <si>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</si>
  <si>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</si>
  <si>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</si>
  <si>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</si>
  <si>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</si>
  <si>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</si>
  <si>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</si>
  <si>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</si>
  <si>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</si>
  <si>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</si>
  <si>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根据云档发〔2012〕32号关于印发《云南省档案局基本运行维护费用项目预算定额标准（试行）文件的通知》的文件精神，2025年新平县档案馆需要档案专项经费共计747,899.70元 ，用于档案工作顺利开展。具体目标如下：
一是改善库房环境，完成档案库房的温湿度控制系统和防虫防霉设施的建设和升级，确保库房环境达标率达到95.00%以上。二是完成至少700,000页档案的扫描和数字化工作，使馆藏档案的数字化覆盖率提高至85.00%。完成数字化档案的双重备份，确保数据的安全性和可靠性。三是成功征集至少10份具有重要历史价值的档案，形成详细的征集报告。通过各类媒体和活动，提高档案征集和保护的社会影响力，至少举办2场档案征集宣传活动。
预期效果和预期产出：一是档案利用服务达到新水平：以人民为中心的档案服务理念深入人心，档案开放力度明显加大、共享程度显著提高、利用手段更加便捷，档案资政服务、公共服务、文化教育能力明显提升。二是档案安全防线得到新加强：档案安全管理制度和工作机制更加完善，档案库房和设施设备齐全、安全可靠，人防、物防、技防三位一体安全防范体系更加完备，档案安全风险评估管控、隐患排查治理成效和应急管理能力明显提升。三是档案信息化建设再上新台阶：档案信息化发展保障机制进一步完善，档案信息化建设进一步融入数字中国建设，新一代信息技术在档案工作中的应用更为广泛，信息化与档案事业各项工作深度融合，档案管理数字化、智能化水平得到提升，档案工作基本实现数字转型。四是档案资源建设迈出新步伐：档案资源覆盖面更加广泛、内容更加丰富、形式更加多样、结构更加优化，档案“应归尽归、应收尽收”有效落实。五是档案服务水平大幅提升：档案服务中心大局更加精准，服务人民群众更加高效。六是档案安全保障体系更加完备：档案安全管理制度和工作机制更加完善，档案馆库建设和设施设备配置100%达到标准规范要求，档案安全风险识别管控和应急管理能力显著提升。</t>
  </si>
  <si>
    <t>产出指标</t>
  </si>
  <si>
    <t>数量指标</t>
  </si>
  <si>
    <t>档案全文扫描份数</t>
  </si>
  <si>
    <t>&gt;=</t>
  </si>
  <si>
    <t>857,142</t>
  </si>
  <si>
    <t>份</t>
  </si>
  <si>
    <t>定量指标</t>
  </si>
  <si>
    <t>按照文件规定，扫描文件0.35元/份，2025年全年扫描857,142份，共计30.00万元。</t>
  </si>
  <si>
    <t>档案保护文件数</t>
  </si>
  <si>
    <t>182,150</t>
  </si>
  <si>
    <t>卷</t>
  </si>
  <si>
    <t>按照文件规定，馆藏档案每卷每年2元，共计346,300.00元。</t>
  </si>
  <si>
    <t>运行维护档案库房数量</t>
  </si>
  <si>
    <t>=</t>
  </si>
  <si>
    <t>9</t>
  </si>
  <si>
    <t>个</t>
  </si>
  <si>
    <t>需运行维护档案库房9个，主要支付所产生的电费、水费、档案、消防设备维护费用。</t>
  </si>
  <si>
    <t>质量指标</t>
  </si>
  <si>
    <t>档案整理扫描验收合格率</t>
  </si>
  <si>
    <t>98.00</t>
  </si>
  <si>
    <t>%</t>
  </si>
  <si>
    <t>按照验收要求，档案整理扫描验收合格率应在98.00%以上。</t>
  </si>
  <si>
    <t>时效指标</t>
  </si>
  <si>
    <t>持续开展档案维护工作</t>
  </si>
  <si>
    <t>12</t>
  </si>
  <si>
    <t>月</t>
  </si>
  <si>
    <t>1-12月全年开展档案维护工作。</t>
  </si>
  <si>
    <t>效益指标</t>
  </si>
  <si>
    <t>社会效益</t>
  </si>
  <si>
    <t>提高档案数字化查阅工作效率</t>
  </si>
  <si>
    <t>提高</t>
  </si>
  <si>
    <t>定性指标</t>
  </si>
  <si>
    <t>新平县档案馆2024年查阅统计表与上年同期对比提高。</t>
  </si>
  <si>
    <t>可持续影响</t>
  </si>
  <si>
    <t>纸质档案保存年限</t>
  </si>
  <si>
    <t>10</t>
  </si>
  <si>
    <t>年</t>
  </si>
  <si>
    <t>纸质档案保存期限应在10年以上。</t>
  </si>
  <si>
    <t>满意度指标</t>
  </si>
  <si>
    <t>服务对象满意度</t>
  </si>
  <si>
    <t>职工、群众满意度</t>
  </si>
  <si>
    <t>90.00</t>
  </si>
  <si>
    <t>让职工及群众满意。满意度=职工、群众满意人数/职工及查阅档案群众人数*100%</t>
  </si>
  <si>
    <t>该项目通过接收代管云南新平农村商业银行股份有限公司的档案并签署协议，并在2025年增加相关基础档案维护设备维护好各类档案的实体安全、信息安全，强化档案馆基础设施建设效果，对档案馆履行”为党管档、为国守史、为民服务“有重要意义。具体目标及预期产出和效果如下：
一是库房杀虫维护，在2025年内开展一次所有档案的专业的杀虫处理，保持库房环境清洁卫生；预期产出是档案库房内害虫活动迹象显著减少；预期效果是保护纸质档案免受虫蛀，延长档案使用寿命。
二是消防维保服务，确保2025年全年进行不少于12次的消防设施全面检查与维护；预期产出是消防设施完好率达到100.00%，紧急疏散演练次数不少于两次；预期目标是提高火灾应急反应能力，保障人员与档案安全。
三是电梯维保服务，2025年每季度对档案馆内电梯进行一次专业维护，确保运行顺畅；预期产出是电梯故障率降至1%以下，平均维修响应时间控制在2小时内；预期效果是提供更加便捷的档案运输方式，减少因电梯故障造成的不便。
四是水电维保服务，2025年内完成两次全面的水电系统检查，及时完成必要的维修更新；预期产出是非计划性停水停电次数不超过两次，每次中断时间不超过4小时；维持档案馆日常运作所需的稳定水电供应，减少突发事件对档案工作和设备的影响。
通过这些具体的绩效目标及其预期的产出和效果，档案馆不仅能够改善内部管理流程，还能为用户提供更优质的服务，同时确保设施的安全性和可靠性。</t>
  </si>
  <si>
    <t>完成档案馆消防、电梯、水电维保项目</t>
  </si>
  <si>
    <t>3.00</t>
  </si>
  <si>
    <t>项</t>
  </si>
  <si>
    <t>用于签订档案馆消防、电梯、水电维保项目的合同以及完成维保项目。</t>
  </si>
  <si>
    <t>档案杀虫维护工作</t>
  </si>
  <si>
    <t>1.00</t>
  </si>
  <si>
    <t>用于对新入库上架和馆藏的档案进行杀虫工作，保障档案实体安全。</t>
  </si>
  <si>
    <t>验收通过率</t>
  </si>
  <si>
    <t>100.00</t>
  </si>
  <si>
    <t>反映设备购置的产品质量情况。
验收通过率=（通过验收的购置数量/购置总数量）*100.00%。</t>
  </si>
  <si>
    <t>资金到位后支付时限</t>
  </si>
  <si>
    <t>&lt;=</t>
  </si>
  <si>
    <t>30</t>
  </si>
  <si>
    <t>天</t>
  </si>
  <si>
    <t>按照要求，资金到位后应在30天内完成支付。</t>
  </si>
  <si>
    <t>设备购置利用率</t>
  </si>
  <si>
    <t>反映设备利用情况。
设备利用率=（投入使用设备数/购置设备总数）*100.00%。</t>
  </si>
  <si>
    <t>满意度</t>
  </si>
  <si>
    <t>95.00</t>
  </si>
  <si>
    <t>让职工及群众满意。满意度=职工、群众满意人数/职工及查阅档案群众人数*100.00%</t>
  </si>
  <si>
    <t xml:space="preserve">为推动我县到期档案接收工作顺利完成，根据《档案馆建筑设计规范》《档案库房智能化建设规范》等的要求，具体目标如下：一是提升档案管理现代化水平，通过智能化密集架和温湿度控制系统的引入，实现档案管理手段的现代化，提高档案存取的快捷性和方便性。二是增强档案保管环境安全性，通过智能化管理系统，增强档案保管环境的安全性，确保档案材料的安全和稳定。三是实现档案库房温湿度的精确控制，确保档案库房的温湿度符合国家规定的标准，以保护档案材料不受温湿度波动的影响。四是实现档案库房环境的自动调控，通过智慧档案库房环控设计，实现温湿度的自动调控，包括自动控制空调、加除湿设备等，以达到库房环境恒温恒湿的目的。六是满足档案防护十防内容，通过集成密集架、温湿度调控系统、环境监控系统、安全防护等设备，实现档案防护的全面要求。
预期效果和预期产出：一是提升档案治理效能，优化档案资源建设，使档案资源覆盖面将更加广泛、内容更加丰富、形式更加多样、结构更加优化，实现档案“应归尽归、应收尽收”。二是提高档案利用服务水平，以人民为中心的档案服务理念深入人心，档案开放力度明显加大、共享程度显著提高、利用手段更加便捷，档案资政服务、公共服务、文化教育能力明显提升。三是加强档案安全防线，档案安全管理制度和工作机制更加完善，档案库房和设施设备齐全、安全可靠，人防、物防、技防三位一体安全防范体系更加完备，档案安全风险评估管控、隐患排查治理成效和应急管理能力明显提升。四是档案信息化建设上新台阶：档案信息化发展保障机制进一步完善。五是实现档案库房环境的智能调控，通过智能环境管理系统实时监测库房内温度、湿度等数据，并控制空调、除湿加湿净化一体机等设备，为用户提供实时环境数据查询，通过折线图等展现环境数据。六是延长档案寿命：通过精确控制库房内的温度、湿度等环境因素，智能环境管理系统可以有效延长档案的保存寿命。适宜的环境条件能够减缓档案材料的老化速度，保持其原始性和可读性。七是提高管理效率：智能环境管理系统能够实时监测和自动调控库房环境，大大提高了管理效率。管理人员无需频繁进入库房检查环境状况，只需通过系统界面即可随时了解库房环境的实时数据。
</t>
  </si>
  <si>
    <t>购置设备数量</t>
  </si>
  <si>
    <t>725.90</t>
  </si>
  <si>
    <t>立方米</t>
  </si>
  <si>
    <t>反映购置数量完成情况。</t>
  </si>
  <si>
    <t>购置温湿度管理系统数量</t>
  </si>
  <si>
    <t>套</t>
  </si>
  <si>
    <t>反映设备购置的产品质量情况。
验收通过率=（通过验收的购置数量/购置总数量）*100%。</t>
  </si>
  <si>
    <t>购置设备利用率</t>
  </si>
  <si>
    <t>设备部署及时率</t>
  </si>
  <si>
    <t>设备使用年限</t>
  </si>
  <si>
    <t>反映新投入设备使用对延长纸质档案寿命和保存年限情况。</t>
  </si>
  <si>
    <t>使用人员满意度</t>
  </si>
  <si>
    <t>反映服务对象对购置设备的整体满意情况。
使用人员满意度=（对购置设备满意的人数/问卷调查人数）*100.00%。</t>
  </si>
  <si>
    <t>预算06表</t>
  </si>
  <si>
    <t>2025年部门政府性基金预算支出预算表</t>
  </si>
  <si>
    <t>政府性基金预算支出</t>
  </si>
  <si>
    <t xml:space="preserve">    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</si>
  <si>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</si>
  <si>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</si>
  <si>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</si>
  <si>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</si>
  <si>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</si>
  <si>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</si>
  <si>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</si>
  <si>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</si>
  <si>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</si>
  <si>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</si>
  <si>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</si>
  <si>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</si>
  <si>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</si>
  <si>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</si>
  <si>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</si>
  <si>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</si>
  <si>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</si>
  <si>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</si>
  <si>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</si>
  <si>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</si>
  <si>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</si>
  <si>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</si>
  <si>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</si>
  <si>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</si>
  <si>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</si>
  <si>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</si>
  <si>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</si>
  <si>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</si>
  <si>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</si>
  <si>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</si>
  <si>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</si>
  <si>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</si>
  <si>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</si>
  <si>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</si>
  <si>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备注：本单位无此事项。</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</si>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</sst>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0.00;\-#,##0.00;;@"/>
    <numFmt numFmtId="179" formatCode="hh:mm:ss"/>
    <numFmt numFmtId="180" formatCode="yyyy\-mm\-dd"/>
  </numFmts>
  <fonts count="48">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5"/>
      <name val="SimSun"/>
      <charset val="134"/>
    </font>
    <font>
      <sz val="9"/>
      <name val="SimSun"/>
      <charset val="134"/>
    </font>
    <font>
      <sz val="9"/>
      <color theme="1"/>
      <name val="宋体"/>
      <charset val="134"/>
    </font>
    <font>
      <b/>
      <sz val="23"/>
      <color rgb="FF000000"/>
      <name val="宋体"/>
      <charset val="134"/>
    </font>
    <font>
      <sz val="11"/>
      <name val="宋体"/>
      <charset val="134"/>
    </font>
    <font>
      <sz val="9"/>
      <name val="宋体"/>
      <charset val="134"/>
    </font>
    <font>
      <sz val="9"/>
      <color theme="1"/>
      <name val="宋体"/>
      <charset val="134"/>
      <scheme val="minor"/>
    </font>
    <font>
      <sz val="11"/>
      <color rgb="FF000000"/>
      <name val="宋体"/>
      <charset val="134"/>
      <scheme val="minor"/>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sz val="10.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3" borderId="23" applyNumberFormat="0" applyAlignment="0" applyProtection="0">
      <alignment vertical="center"/>
    </xf>
    <xf numFmtId="0" fontId="38" fillId="4" borderId="24" applyNumberFormat="0" applyAlignment="0" applyProtection="0">
      <alignment vertical="center"/>
    </xf>
    <xf numFmtId="0" fontId="39" fillId="4" borderId="23" applyNumberFormat="0" applyAlignment="0" applyProtection="0">
      <alignment vertical="center"/>
    </xf>
    <xf numFmtId="0" fontId="40" fillId="5"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8" fontId="10" fillId="0" borderId="7">
      <alignment horizontal="right" vertical="center"/>
    </xf>
    <xf numFmtId="10" fontId="10" fillId="0" borderId="7">
      <alignment horizontal="right" vertical="center"/>
    </xf>
    <xf numFmtId="179" fontId="10" fillId="0" borderId="7">
      <alignment horizontal="right" vertical="center"/>
    </xf>
    <xf numFmtId="180" fontId="10" fillId="0" borderId="7">
      <alignment horizontal="right" vertical="center"/>
    </xf>
    <xf numFmtId="0" fontId="10" fillId="0" borderId="0">
      <alignment vertical="top"/>
      <protection locked="0"/>
    </xf>
    <xf numFmtId="49" fontId="10" fillId="0" borderId="7">
      <alignment horizontal="left" vertical="center" wrapText="1"/>
    </xf>
  </cellStyleXfs>
  <cellXfs count="226">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8" fontId="6" fillId="0" borderId="7" xfId="0" applyNumberFormat="1" applyFont="1" applyFill="1" applyBorder="1" applyAlignment="1">
      <alignment horizontal="right" vertical="center"/>
    </xf>
    <xf numFmtId="178" fontId="7"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5" xfId="0" applyFont="1" applyBorder="1" applyAlignment="1">
      <alignment horizontal="center" vertical="center"/>
    </xf>
    <xf numFmtId="0" fontId="9" fillId="0" borderId="7" xfId="0" applyFont="1" applyFill="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10" fillId="0" borderId="7" xfId="0" applyFont="1" applyFill="1" applyBorder="1" applyAlignment="1">
      <alignment horizontal="left" vertical="center"/>
    </xf>
    <xf numFmtId="178"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pplyAlignment="1">
      <alignment horizontal="justify"/>
    </xf>
    <xf numFmtId="0" fontId="11" fillId="0" borderId="0" xfId="0" applyFont="1" applyFill="1" applyAlignment="1">
      <alignment horizontal="justify"/>
    </xf>
    <xf numFmtId="0" fontId="12" fillId="0" borderId="0" xfId="0" applyFont="1" applyFill="1" applyAlignment="1">
      <alignment vertical="top"/>
    </xf>
    <xf numFmtId="0" fontId="1" fillId="0" borderId="7" xfId="0" applyFont="1" applyBorder="1" applyAlignment="1" applyProtection="1">
      <alignment horizontal="center" vertical="center"/>
      <protection locked="0"/>
    </xf>
    <xf numFmtId="0" fontId="13" fillId="0" borderId="0" xfId="0" applyFont="1" applyAlignment="1">
      <alignment horizontal="center" vertical="center"/>
    </xf>
    <xf numFmtId="49" fontId="10" fillId="0" borderId="0" xfId="57" applyBorder="1">
      <alignment horizontal="left" vertical="center" wrapText="1"/>
    </xf>
    <xf numFmtId="49" fontId="10" fillId="0" borderId="0" xfId="57" applyBorder="1" applyAlignment="1">
      <alignment horizontal="right" vertical="center" wrapText="1"/>
    </xf>
    <xf numFmtId="49" fontId="14" fillId="0" borderId="0" xfId="57" applyFont="1" applyBorder="1" applyAlignment="1">
      <alignment horizontal="center" vertical="center" wrapText="1"/>
    </xf>
    <xf numFmtId="0" fontId="10" fillId="0" borderId="0" xfId="57" applyNumberFormat="1" applyBorder="1">
      <alignment horizontal="left" vertical="center" wrapText="1"/>
    </xf>
    <xf numFmtId="49" fontId="15" fillId="0" borderId="7" xfId="57" applyFont="1" applyAlignment="1">
      <alignment horizontal="center" vertical="center" wrapText="1"/>
    </xf>
    <xf numFmtId="49" fontId="6" fillId="0" borderId="7" xfId="57" applyFont="1" applyAlignment="1">
      <alignment horizontal="center" vertical="center" wrapText="1"/>
    </xf>
    <xf numFmtId="49" fontId="15" fillId="0" borderId="7" xfId="57" applyFont="1">
      <alignment horizontal="left" vertical="center" wrapText="1"/>
    </xf>
    <xf numFmtId="49" fontId="10" fillId="0" borderId="7" xfId="57" applyNumberFormat="1" applyFont="1" applyBorder="1">
      <alignment horizontal="left" vertical="center" wrapText="1"/>
    </xf>
    <xf numFmtId="177" fontId="10" fillId="0" borderId="7" xfId="50">
      <alignment horizontal="right" vertical="center"/>
    </xf>
    <xf numFmtId="178" fontId="10" fillId="0" borderId="7" xfId="51">
      <alignment horizontal="right" vertical="center"/>
    </xf>
    <xf numFmtId="0" fontId="11" fillId="0" borderId="0" xfId="0" applyFont="1" applyAlignment="1">
      <alignment horizontal="justify" vertical="center"/>
    </xf>
    <xf numFmtId="0" fontId="11" fillId="0" borderId="0" xfId="0" applyFont="1" applyFill="1" applyAlignment="1">
      <alignment horizontal="justify" vertical="center"/>
    </xf>
    <xf numFmtId="0" fontId="16"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7" fillId="0" borderId="7" xfId="0" applyFont="1" applyBorder="1" applyAlignment="1">
      <alignment horizontal="left" vertical="center" wrapText="1"/>
    </xf>
    <xf numFmtId="0" fontId="17" fillId="0" borderId="7" xfId="0" applyFont="1" applyBorder="1" applyAlignment="1">
      <alignment vertical="center" wrapText="1"/>
    </xf>
    <xf numFmtId="0" fontId="17" fillId="0" borderId="7"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17"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6"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6" applyFont="1" applyFill="1" applyBorder="1" applyAlignment="1" applyProtection="1">
      <alignment horizontal="center" vertical="center"/>
    </xf>
    <xf numFmtId="0" fontId="4" fillId="0" borderId="7" xfId="0" applyFont="1" applyBorder="1" applyAlignment="1">
      <alignment horizontal="center" vertical="center"/>
    </xf>
    <xf numFmtId="0" fontId="0" fillId="0" borderId="0" xfId="0" applyAlignment="1">
      <alignment horizontal="justify"/>
    </xf>
    <xf numFmtId="0" fontId="0" fillId="0" borderId="0" xfId="0" applyFill="1" applyAlignment="1">
      <alignment horizontal="justify"/>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7" fontId="10" fillId="0" borderId="7" xfId="5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178" fontId="10" fillId="0" borderId="7" xfId="0" applyNumberFormat="1" applyFont="1" applyFill="1" applyBorder="1" applyAlignment="1">
      <alignment horizontal="righ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10" fillId="0" borderId="7" xfId="57" applyNumberFormat="1" applyFont="1" applyBorder="1">
      <alignment horizontal="left" vertical="center" wrapText="1"/>
    </xf>
    <xf numFmtId="178" fontId="10" fillId="0" borderId="7" xfId="57" applyNumberFormat="1" applyFont="1" applyBorder="1" applyAlignment="1">
      <alignment horizontal="right" vertical="center" wrapText="1"/>
    </xf>
    <xf numFmtId="0" fontId="3" fillId="0" borderId="13" xfId="0" applyFont="1" applyBorder="1" applyAlignment="1">
      <alignment horizontal="right" vertical="center"/>
    </xf>
    <xf numFmtId="178" fontId="10" fillId="0" borderId="7" xfId="57" applyNumberFormat="1" applyFont="1" applyBorder="1" applyAlignment="1">
      <alignment horizontal="center" vertical="center" wrapText="1"/>
    </xf>
    <xf numFmtId="177" fontId="7" fillId="0" borderId="7" xfId="5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0" fillId="0" borderId="7" xfId="0" applyFont="1" applyFill="1" applyBorder="1" applyAlignment="1">
      <alignment horizontal="left" vertical="center" wrapText="1"/>
    </xf>
    <xf numFmtId="178" fontId="10" fillId="0" borderId="7" xfId="51" applyNumberFormat="1" applyFont="1" applyBorder="1">
      <alignment horizontal="right"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78" fontId="10" fillId="0" borderId="7" xfId="0" applyNumberFormat="1" applyFont="1" applyFill="1" applyBorder="1" applyAlignment="1">
      <alignment horizontal="right" vertical="center"/>
    </xf>
    <xf numFmtId="49" fontId="10" fillId="0" borderId="0" xfId="56" applyNumberFormat="1" applyFont="1" applyFill="1" applyBorder="1" applyAlignment="1" applyProtection="1">
      <alignment horizontal="left"/>
    </xf>
    <xf numFmtId="0" fontId="0" fillId="0" borderId="0" xfId="0" applyAlignment="1">
      <alignment horizontal="left"/>
    </xf>
    <xf numFmtId="0" fontId="17" fillId="0" borderId="7" xfId="0" applyFont="1" applyBorder="1" applyAlignment="1">
      <alignment horizontal="justify" vertical="center" wrapText="1"/>
    </xf>
    <xf numFmtId="49" fontId="10" fillId="0" borderId="7" xfId="57" applyNumberFormat="1" applyFont="1" applyBorder="1" applyAlignment="1">
      <alignment horizontal="center" vertical="center" wrapText="1"/>
    </xf>
    <xf numFmtId="49" fontId="10" fillId="0" borderId="7" xfId="57" applyNumberFormat="1" applyFont="1" applyBorder="1" applyAlignment="1">
      <alignment horizontal="justify" vertical="center" wrapText="1"/>
    </xf>
    <xf numFmtId="49" fontId="10" fillId="0" borderId="7" xfId="57" applyNumberFormat="1" applyFont="1" applyBorder="1" applyAlignment="1">
      <alignment horizontal="left" vertical="center" wrapText="1"/>
    </xf>
    <xf numFmtId="178" fontId="10" fillId="0" borderId="7" xfId="0" applyNumberFormat="1" applyFont="1" applyFill="1" applyBorder="1" applyAlignment="1">
      <alignment horizontal="left" vertical="center" wrapText="1"/>
    </xf>
    <xf numFmtId="178" fontId="10" fillId="0" borderId="7" xfId="57" applyNumberFormat="1" applyFont="1" applyBorder="1" applyAlignment="1">
      <alignment horizontal="left" vertical="center" wrapText="1"/>
    </xf>
    <xf numFmtId="178" fontId="10" fillId="0" borderId="7" xfId="57" applyNumberFormat="1" applyFont="1" applyBorder="1">
      <alignment horizontal="left" vertical="center" wrapText="1"/>
    </xf>
    <xf numFmtId="0" fontId="7" fillId="0" borderId="0" xfId="0" applyFont="1" applyAlignment="1">
      <alignment horizontal="left" vertical="center"/>
    </xf>
    <xf numFmtId="0" fontId="1" fillId="0" borderId="1" xfId="0" applyFont="1" applyBorder="1" applyAlignment="1">
      <alignment horizontal="center" vertical="center"/>
    </xf>
    <xf numFmtId="0" fontId="15" fillId="0" borderId="7" xfId="0" applyFont="1" applyFill="1" applyBorder="1" applyAlignment="1">
      <alignment horizontal="center" vertical="center" wrapText="1"/>
    </xf>
    <xf numFmtId="0" fontId="3" fillId="0" borderId="16" xfId="0" applyFont="1" applyBorder="1" applyAlignment="1">
      <alignment horizontal="center" vertical="center"/>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 fillId="0" borderId="16" xfId="0" applyFont="1" applyBorder="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9" fillId="0" borderId="1" xfId="0" applyFont="1" applyBorder="1" applyAlignment="1">
      <alignment horizontal="center"/>
    </xf>
    <xf numFmtId="0" fontId="19" fillId="0" borderId="7" xfId="0" applyFont="1" applyBorder="1" applyAlignment="1">
      <alignment horizontal="center"/>
    </xf>
    <xf numFmtId="0" fontId="20" fillId="0" borderId="7" xfId="0" applyFont="1" applyFill="1" applyBorder="1" applyAlignment="1">
      <alignment horizontal="center" vertical="center"/>
    </xf>
    <xf numFmtId="0" fontId="19" fillId="0" borderId="16" xfId="0" applyFont="1" applyBorder="1" applyAlignment="1">
      <alignment horizontal="center" vertical="center"/>
    </xf>
    <xf numFmtId="0" fontId="6" fillId="0" borderId="2" xfId="0" applyFont="1" applyFill="1" applyBorder="1" applyAlignment="1">
      <alignment horizontal="left" vertical="center"/>
    </xf>
    <xf numFmtId="0" fontId="19" fillId="0" borderId="17" xfId="0" applyFont="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6"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8" xfId="0" applyFont="1" applyFill="1" applyBorder="1" applyAlignment="1">
      <alignment horizontal="left" vertical="center"/>
    </xf>
    <xf numFmtId="0" fontId="18" fillId="0" borderId="7" xfId="0" applyFont="1" applyBorder="1" applyAlignment="1">
      <alignment horizontal="center" vertical="center" wrapText="1"/>
    </xf>
    <xf numFmtId="0" fontId="19" fillId="0" borderId="16" xfId="0" applyFont="1" applyBorder="1" applyAlignment="1">
      <alignment horizontal="center"/>
    </xf>
    <xf numFmtId="0" fontId="19" fillId="0" borderId="19" xfId="0" applyFont="1" applyBorder="1" applyAlignment="1">
      <alignment horizontal="center"/>
    </xf>
    <xf numFmtId="178" fontId="7" fillId="0" borderId="6" xfId="51" applyFont="1" applyBorder="1">
      <alignment horizontal="right" vertical="center"/>
    </xf>
    <xf numFmtId="0" fontId="1" fillId="0" borderId="0" xfId="0" applyFont="1" applyAlignment="1">
      <alignment horizontal="center" wrapText="1"/>
    </xf>
    <xf numFmtId="0" fontId="21"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5" fillId="0" borderId="7" xfId="0" applyFont="1" applyBorder="1" applyAlignment="1">
      <alignment vertical="center"/>
    </xf>
    <xf numFmtId="0" fontId="7" fillId="0" borderId="7" xfId="0" applyFont="1" applyBorder="1" applyAlignment="1">
      <alignment vertical="center"/>
    </xf>
    <xf numFmtId="0" fontId="3" fillId="0" borderId="7" xfId="0" applyFont="1" applyBorder="1" applyAlignment="1">
      <alignment vertical="center"/>
    </xf>
    <xf numFmtId="0" fontId="25" fillId="0" borderId="7" xfId="0" applyFont="1" applyBorder="1" applyAlignment="1">
      <alignment horizontal="center" vertical="center"/>
    </xf>
    <xf numFmtId="4" fontId="25" fillId="0" borderId="7" xfId="0" applyNumberFormat="1" applyFont="1" applyBorder="1" applyAlignment="1">
      <alignment horizontal="right" vertical="center"/>
    </xf>
    <xf numFmtId="0" fontId="7"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26" fillId="0" borderId="7" xfId="0" applyNumberFormat="1" applyFont="1" applyFill="1" applyBorder="1" applyAlignment="1">
      <alignment horizontal="right" vertical="center"/>
    </xf>
    <xf numFmtId="0" fontId="1" fillId="0" borderId="1" xfId="0" applyFont="1" applyBorder="1" applyAlignment="1">
      <alignment horizontal="center" vertical="center" wrapText="1"/>
    </xf>
    <xf numFmtId="178" fontId="7" fillId="0" borderId="0" xfId="0" applyNumberFormat="1" applyFont="1" applyBorder="1" applyAlignment="1">
      <alignment horizontal="right" vertical="center"/>
    </xf>
    <xf numFmtId="0" fontId="16"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7" fillId="0" borderId="7" xfId="57" applyFont="1">
      <alignment horizontal="left" vertical="center" wrapText="1"/>
    </xf>
    <xf numFmtId="0" fontId="3"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8" fontId="25" fillId="0" borderId="7" xfId="0" applyNumberFormat="1" applyFont="1" applyBorder="1" applyAlignment="1">
      <alignment horizontal="right" vertical="center"/>
    </xf>
    <xf numFmtId="0" fontId="7" fillId="0" borderId="6" xfId="0" applyFont="1" applyBorder="1" applyAlignment="1">
      <alignment horizontal="left" vertical="center"/>
    </xf>
    <xf numFmtId="0" fontId="25" fillId="0" borderId="6" xfId="0" applyFont="1" applyBorder="1" applyAlignment="1" applyProtection="1">
      <alignment horizontal="center" vertical="center"/>
      <protection locked="0"/>
    </xf>
    <xf numFmtId="10" fontId="28" fillId="0" borderId="0" xfId="0" applyNumberFormat="1" applyFont="1" applyAlignment="1">
      <alignment horizontal="justify"/>
    </xf>
    <xf numFmtId="10" fontId="0" fillId="0" borderId="0" xfId="0" applyNumberFormat="1"/>
    <xf numFmtId="0" fontId="6" fillId="0" borderId="16"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IntegralNumberStyle" xfId="50"/>
    <cellStyle name="MoneyStyle" xfId="51"/>
    <cellStyle name="NumberStyle" xfId="52"/>
    <cellStyle name="PercentStyle" xfId="53"/>
    <cellStyle name="TimeStyle" xfId="54"/>
    <cellStyle name="Date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9"/>
  <sheetViews>
    <sheetView showZeros="0" tabSelected="1" workbookViewId="0">
      <pane ySplit="1" topLeftCell="A2" activePane="bottomLeft" state="frozen"/>
      <selection/>
      <selection pane="bottomLeft" activeCell="B11" sqref="B11"/>
    </sheetView>
  </sheetViews>
  <sheetFormatPr defaultColWidth="8" defaultRowHeight="14.25" customHeight="1" outlineLevelCol="3"/>
  <cols>
    <col min="1" max="1" width="39.5508474576271" customWidth="1"/>
    <col min="2" max="2" width="46.3305084745763" customWidth="1"/>
    <col min="3" max="3" width="40.4406779661017" customWidth="1"/>
    <col min="4" max="4" width="50.2203389830508" customWidth="1"/>
    <col min="6" max="6" width="10.4406779661017"/>
  </cols>
  <sheetData>
    <row r="1" customHeight="1" spans="1:4">
      <c r="A1" s="1"/>
      <c r="B1" s="1"/>
      <c r="C1" s="1"/>
      <c r="D1" s="1"/>
    </row>
    <row r="2" ht="11.95" customHeight="1" spans="4:4">
      <c r="D2" s="118" t="s">
        <v>0</v>
      </c>
    </row>
    <row r="3" ht="36" customHeight="1" spans="1:4">
      <c r="A3" s="56" t="s">
        <v>1</v>
      </c>
      <c r="B3" s="215"/>
      <c r="C3" s="215"/>
      <c r="D3" s="215"/>
    </row>
    <row r="4" ht="20.95" customHeight="1" spans="1:4">
      <c r="A4" s="109" t="s">
        <v>2</v>
      </c>
      <c r="B4" s="181"/>
      <c r="C4" s="181"/>
      <c r="D4" s="117"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90" t="s">
        <v>9</v>
      </c>
      <c r="B8" s="123">
        <v>4091641.7</v>
      </c>
      <c r="C8" s="34" t="str">
        <f>"一"&amp;"、"&amp;"一般公共服务支出"</f>
        <v>一、一般公共服务支出</v>
      </c>
      <c r="D8" s="123">
        <v>3674460.5</v>
      </c>
    </row>
    <row r="9" ht="25.4" customHeight="1" spans="1:4">
      <c r="A9" s="190" t="s">
        <v>10</v>
      </c>
      <c r="B9" s="168"/>
      <c r="C9" s="34" t="str">
        <f>"二"&amp;"、"&amp;"社会保障和就业支出"</f>
        <v>二、社会保障和就业支出</v>
      </c>
      <c r="D9" s="123">
        <v>195420</v>
      </c>
    </row>
    <row r="10" ht="25.4" customHeight="1" spans="1:4">
      <c r="A10" s="190" t="s">
        <v>11</v>
      </c>
      <c r="B10" s="168"/>
      <c r="C10" s="34" t="str">
        <f>"三"&amp;"、"&amp;"卫生健康支出"</f>
        <v>三、卫生健康支出</v>
      </c>
      <c r="D10" s="123">
        <v>152254</v>
      </c>
    </row>
    <row r="11" ht="25.4" customHeight="1" spans="1:4">
      <c r="A11" s="190" t="s">
        <v>12</v>
      </c>
      <c r="B11" s="108"/>
      <c r="C11" s="34" t="str">
        <f>"四"&amp;"、"&amp;"住房保障支出"</f>
        <v>四、住房保障支出</v>
      </c>
      <c r="D11" s="123">
        <v>194040</v>
      </c>
    </row>
    <row r="12" ht="25.4" customHeight="1" spans="1:4">
      <c r="A12" s="190" t="s">
        <v>13</v>
      </c>
      <c r="B12" s="123">
        <v>124532.8</v>
      </c>
      <c r="C12" s="216"/>
      <c r="D12" s="168"/>
    </row>
    <row r="13" ht="25.4" customHeight="1" spans="1:4">
      <c r="A13" s="190" t="s">
        <v>14</v>
      </c>
      <c r="B13" s="108"/>
      <c r="C13" s="216"/>
      <c r="D13" s="168"/>
    </row>
    <row r="14" ht="25.4" customHeight="1" spans="1:4">
      <c r="A14" s="190" t="s">
        <v>15</v>
      </c>
      <c r="B14" s="108"/>
      <c r="C14" s="216"/>
      <c r="D14" s="168"/>
    </row>
    <row r="15" ht="25.4" customHeight="1" spans="1:4">
      <c r="A15" s="190" t="s">
        <v>16</v>
      </c>
      <c r="B15" s="108"/>
      <c r="C15" s="216"/>
      <c r="D15" s="168"/>
    </row>
    <row r="16" ht="25.4" customHeight="1" spans="1:4">
      <c r="A16" s="217" t="s">
        <v>17</v>
      </c>
      <c r="B16" s="108"/>
      <c r="C16" s="216"/>
      <c r="D16" s="168"/>
    </row>
    <row r="17" ht="25.4" customHeight="1" spans="1:4">
      <c r="A17" s="217" t="s">
        <v>18</v>
      </c>
      <c r="B17" s="168">
        <v>124532.8</v>
      </c>
      <c r="C17" s="216"/>
      <c r="D17" s="168"/>
    </row>
    <row r="18" ht="25.4" customHeight="1" spans="1:4">
      <c r="A18" s="218" t="s">
        <v>19</v>
      </c>
      <c r="B18" s="187">
        <v>4216174.5</v>
      </c>
      <c r="C18" s="186" t="s">
        <v>20</v>
      </c>
      <c r="D18" s="187">
        <v>4216174.5</v>
      </c>
    </row>
    <row r="19" ht="25.4" customHeight="1" spans="1:4">
      <c r="A19" s="219" t="s">
        <v>21</v>
      </c>
      <c r="B19" s="187"/>
      <c r="C19" s="220" t="s">
        <v>22</v>
      </c>
      <c r="D19" s="221"/>
    </row>
    <row r="20" ht="25.4" customHeight="1" spans="1:4">
      <c r="A20" s="222" t="s">
        <v>23</v>
      </c>
      <c r="B20" s="168"/>
      <c r="C20" s="188" t="s">
        <v>23</v>
      </c>
      <c r="D20" s="108"/>
    </row>
    <row r="21" ht="25.4" customHeight="1" spans="1:4">
      <c r="A21" s="222" t="s">
        <v>24</v>
      </c>
      <c r="B21" s="168"/>
      <c r="C21" s="188" t="s">
        <v>25</v>
      </c>
      <c r="D21" s="108"/>
    </row>
    <row r="22" ht="25.4" customHeight="1" spans="1:4">
      <c r="A22" s="223" t="s">
        <v>26</v>
      </c>
      <c r="B22" s="187">
        <v>4216174.5</v>
      </c>
      <c r="C22" s="186" t="s">
        <v>27</v>
      </c>
      <c r="D22" s="187">
        <v>4216174.5</v>
      </c>
    </row>
    <row r="27" customHeight="1" spans="2:2">
      <c r="B27" s="224"/>
    </row>
    <row r="29" customHeight="1" spans="2:2">
      <c r="B29" s="225"/>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workbookViewId="0">
      <pane ySplit="1" topLeftCell="A2" activePane="bottomLeft" state="frozen"/>
      <selection/>
      <selection pane="bottomLeft" activeCell="B19" sqref="B19"/>
    </sheetView>
  </sheetViews>
  <sheetFormatPr defaultColWidth="8" defaultRowHeight="14.25" customHeight="1"/>
  <cols>
    <col min="1" max="1" width="21.1101694915254" customWidth="1"/>
    <col min="2" max="2" width="35.2203389830508" customWidth="1"/>
    <col min="3" max="19" width="16.2203389830508" customWidth="1"/>
  </cols>
  <sheetData>
    <row r="1" customHeight="1" spans="1:19">
      <c r="A1" s="1"/>
      <c r="B1" s="1"/>
      <c r="C1" s="1"/>
      <c r="D1" s="1"/>
      <c r="E1" s="1"/>
      <c r="F1" s="1"/>
      <c r="G1" s="1"/>
      <c r="H1" s="1"/>
      <c r="I1" s="1"/>
      <c r="J1" s="1"/>
      <c r="K1" s="1"/>
      <c r="L1" s="1"/>
      <c r="M1" s="1"/>
      <c r="N1" s="1"/>
      <c r="O1" s="1"/>
      <c r="P1" s="1"/>
      <c r="Q1" s="1"/>
      <c r="R1" s="1"/>
      <c r="S1" s="1"/>
    </row>
    <row r="2" ht="11.95" customHeight="1" spans="1:18">
      <c r="A2" s="193"/>
      <c r="J2" s="205"/>
      <c r="R2" s="3" t="s">
        <v>28</v>
      </c>
    </row>
    <row r="3" ht="36" customHeight="1" spans="1:19">
      <c r="A3" s="194" t="s">
        <v>29</v>
      </c>
      <c r="B3" s="29"/>
      <c r="C3" s="29"/>
      <c r="D3" s="29"/>
      <c r="E3" s="29"/>
      <c r="F3" s="29"/>
      <c r="G3" s="29"/>
      <c r="H3" s="29"/>
      <c r="I3" s="29"/>
      <c r="J3" s="57"/>
      <c r="K3" s="29"/>
      <c r="L3" s="29"/>
      <c r="M3" s="29"/>
      <c r="N3" s="29"/>
      <c r="O3" s="29"/>
      <c r="P3" s="29"/>
      <c r="Q3" s="29"/>
      <c r="R3" s="29"/>
      <c r="S3" s="29"/>
    </row>
    <row r="4" ht="20.3" customHeight="1" spans="1:19">
      <c r="A4" s="109" t="str">
        <f>'部门财务收支预算总表01-1'!A4</f>
        <v>单位名称：新平彝族傣族自治县档案馆</v>
      </c>
      <c r="B4" s="7"/>
      <c r="C4" s="7"/>
      <c r="D4" s="7"/>
      <c r="E4" s="7"/>
      <c r="F4" s="7"/>
      <c r="G4" s="7"/>
      <c r="H4" s="7"/>
      <c r="I4" s="7"/>
      <c r="J4" s="206"/>
      <c r="K4" s="7"/>
      <c r="L4" s="7"/>
      <c r="M4" s="7"/>
      <c r="N4" s="8"/>
      <c r="O4" s="8"/>
      <c r="P4" s="8"/>
      <c r="Q4" s="8"/>
      <c r="R4" s="8" t="s">
        <v>3</v>
      </c>
      <c r="S4" s="8" t="s">
        <v>3</v>
      </c>
    </row>
    <row r="5" ht="18.85" customHeight="1" spans="1:19">
      <c r="A5" s="195" t="s">
        <v>30</v>
      </c>
      <c r="B5" s="196" t="s">
        <v>31</v>
      </c>
      <c r="C5" s="196" t="s">
        <v>32</v>
      </c>
      <c r="D5" s="197" t="s">
        <v>33</v>
      </c>
      <c r="E5" s="198"/>
      <c r="F5" s="198"/>
      <c r="G5" s="198"/>
      <c r="H5" s="198"/>
      <c r="I5" s="198"/>
      <c r="J5" s="207"/>
      <c r="K5" s="198"/>
      <c r="L5" s="198"/>
      <c r="M5" s="198"/>
      <c r="N5" s="208"/>
      <c r="O5" s="208" t="s">
        <v>21</v>
      </c>
      <c r="P5" s="208"/>
      <c r="Q5" s="208"/>
      <c r="R5" s="208"/>
      <c r="S5" s="208"/>
    </row>
    <row r="6" ht="18" customHeight="1" spans="1:19">
      <c r="A6" s="199"/>
      <c r="B6" s="200"/>
      <c r="C6" s="200"/>
      <c r="D6" s="200" t="s">
        <v>34</v>
      </c>
      <c r="E6" s="200" t="s">
        <v>35</v>
      </c>
      <c r="F6" s="200" t="s">
        <v>36</v>
      </c>
      <c r="G6" s="200" t="s">
        <v>37</v>
      </c>
      <c r="H6" s="200" t="s">
        <v>38</v>
      </c>
      <c r="I6" s="209" t="s">
        <v>39</v>
      </c>
      <c r="J6" s="210"/>
      <c r="K6" s="209" t="s">
        <v>40</v>
      </c>
      <c r="L6" s="209" t="s">
        <v>41</v>
      </c>
      <c r="M6" s="209" t="s">
        <v>42</v>
      </c>
      <c r="N6" s="211" t="s">
        <v>43</v>
      </c>
      <c r="O6" s="212" t="s">
        <v>34</v>
      </c>
      <c r="P6" s="212" t="s">
        <v>35</v>
      </c>
      <c r="Q6" s="212" t="s">
        <v>36</v>
      </c>
      <c r="R6" s="212" t="s">
        <v>37</v>
      </c>
      <c r="S6" s="212" t="s">
        <v>44</v>
      </c>
    </row>
    <row r="7" ht="29.3" customHeight="1" spans="1:19">
      <c r="A7" s="201"/>
      <c r="B7" s="202"/>
      <c r="C7" s="202"/>
      <c r="D7" s="202"/>
      <c r="E7" s="202"/>
      <c r="F7" s="202"/>
      <c r="G7" s="202"/>
      <c r="H7" s="202"/>
      <c r="I7" s="213" t="s">
        <v>34</v>
      </c>
      <c r="J7" s="213" t="s">
        <v>45</v>
      </c>
      <c r="K7" s="213" t="s">
        <v>40</v>
      </c>
      <c r="L7" s="213" t="s">
        <v>41</v>
      </c>
      <c r="M7" s="213" t="s">
        <v>42</v>
      </c>
      <c r="N7" s="213" t="s">
        <v>43</v>
      </c>
      <c r="O7" s="213"/>
      <c r="P7" s="213"/>
      <c r="Q7" s="213"/>
      <c r="R7" s="213"/>
      <c r="S7" s="213"/>
    </row>
    <row r="8" ht="16.55" customHeight="1" spans="1:19">
      <c r="A8" s="178">
        <v>1</v>
      </c>
      <c r="B8" s="31" t="s">
        <v>46</v>
      </c>
      <c r="C8" s="31" t="s">
        <v>47</v>
      </c>
      <c r="D8" s="31" t="s">
        <v>48</v>
      </c>
      <c r="E8" s="178">
        <v>5</v>
      </c>
      <c r="F8" s="20">
        <v>6</v>
      </c>
      <c r="G8" s="20">
        <v>7</v>
      </c>
      <c r="H8" s="178">
        <v>8</v>
      </c>
      <c r="I8" s="20">
        <v>9</v>
      </c>
      <c r="J8" s="42">
        <v>10</v>
      </c>
      <c r="K8" s="42">
        <v>11</v>
      </c>
      <c r="L8" s="214">
        <v>12</v>
      </c>
      <c r="M8" s="42">
        <v>13</v>
      </c>
      <c r="N8" s="42">
        <v>14</v>
      </c>
      <c r="O8" s="42">
        <v>15</v>
      </c>
      <c r="P8" s="42">
        <v>16</v>
      </c>
      <c r="Q8" s="42">
        <v>17</v>
      </c>
      <c r="R8" s="42">
        <v>18</v>
      </c>
      <c r="S8" s="42">
        <v>19</v>
      </c>
    </row>
    <row r="9" ht="31.45" customHeight="1" spans="1:19">
      <c r="A9" s="32">
        <v>301005</v>
      </c>
      <c r="B9" s="122" t="s">
        <v>49</v>
      </c>
      <c r="C9" s="123">
        <v>4216174.5</v>
      </c>
      <c r="D9" s="123">
        <v>4091641.7</v>
      </c>
      <c r="E9" s="123">
        <v>4091641.7</v>
      </c>
      <c r="F9" s="108"/>
      <c r="G9" s="108"/>
      <c r="H9" s="108"/>
      <c r="I9" s="123">
        <v>124532.8</v>
      </c>
      <c r="J9" s="108"/>
      <c r="K9" s="108"/>
      <c r="L9" s="108"/>
      <c r="M9" s="108"/>
      <c r="N9" s="123">
        <v>124532.8</v>
      </c>
      <c r="O9" s="108"/>
      <c r="P9" s="108"/>
      <c r="Q9" s="108"/>
      <c r="R9" s="108"/>
      <c r="S9" s="108"/>
    </row>
    <row r="10" ht="16.55" customHeight="1" spans="1:19">
      <c r="A10" s="203" t="s">
        <v>32</v>
      </c>
      <c r="B10" s="204"/>
      <c r="C10" s="123">
        <v>4216174.5</v>
      </c>
      <c r="D10" s="123">
        <v>4091641.7</v>
      </c>
      <c r="E10" s="123">
        <v>4091641.7</v>
      </c>
      <c r="F10" s="108"/>
      <c r="G10" s="108"/>
      <c r="H10" s="108"/>
      <c r="I10" s="123">
        <v>124532.8</v>
      </c>
      <c r="J10" s="108"/>
      <c r="K10" s="108"/>
      <c r="L10" s="108"/>
      <c r="M10" s="108"/>
      <c r="N10" s="123">
        <v>124532.8</v>
      </c>
      <c r="O10" s="108"/>
      <c r="P10" s="108"/>
      <c r="Q10" s="108"/>
      <c r="R10" s="108"/>
      <c r="S10" s="108"/>
    </row>
    <row r="11" customHeight="1" spans="3:4">
      <c r="C11" s="41"/>
      <c r="D11" s="41"/>
    </row>
    <row r="12" customHeight="1" spans="2:2">
      <c r="B12" s="41"/>
    </row>
    <row r="18" customHeight="1" spans="4:4">
      <c r="D18" s="41"/>
    </row>
    <row r="22" customHeight="1" spans="4:4">
      <c r="D22" s="41"/>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pane ySplit="1" topLeftCell="A2" activePane="bottomLeft" state="frozen"/>
      <selection/>
      <selection pane="bottomLeft" activeCell="D10" sqref="D10"/>
    </sheetView>
  </sheetViews>
  <sheetFormatPr defaultColWidth="9.11016949152542" defaultRowHeight="14.25" customHeight="1"/>
  <cols>
    <col min="1" max="1" width="14.2203389830508" customWidth="1"/>
    <col min="2" max="2" width="32.5508474576271" customWidth="1"/>
    <col min="3" max="6" width="18.8898305084746" customWidth="1"/>
    <col min="7" max="7" width="21.2203389830508" customWidth="1"/>
    <col min="8" max="9" width="18.8898305084746" customWidth="1"/>
    <col min="10" max="10" width="17.8898305084746" customWidth="1"/>
    <col min="11" max="15" width="18.8898305084746" customWidth="1"/>
  </cols>
  <sheetData>
    <row r="1" customHeight="1" spans="1:15">
      <c r="A1" s="1"/>
      <c r="B1" s="1"/>
      <c r="C1" s="1"/>
      <c r="D1" s="1"/>
      <c r="E1" s="1"/>
      <c r="F1" s="1"/>
      <c r="G1" s="1"/>
      <c r="H1" s="1"/>
      <c r="I1" s="1"/>
      <c r="J1" s="1"/>
      <c r="K1" s="1"/>
      <c r="L1" s="1"/>
      <c r="M1" s="1"/>
      <c r="N1" s="1"/>
      <c r="O1" s="1"/>
    </row>
    <row r="2" ht="15.75" customHeight="1" spans="15:15">
      <c r="O2" s="66" t="s">
        <v>50</v>
      </c>
    </row>
    <row r="3" ht="28.5" customHeight="1" spans="1:15">
      <c r="A3" s="29" t="s">
        <v>51</v>
      </c>
      <c r="B3" s="29"/>
      <c r="C3" s="29"/>
      <c r="D3" s="29"/>
      <c r="E3" s="29"/>
      <c r="F3" s="29"/>
      <c r="G3" s="29"/>
      <c r="H3" s="29"/>
      <c r="I3" s="29"/>
      <c r="J3" s="29"/>
      <c r="K3" s="29"/>
      <c r="L3" s="29"/>
      <c r="M3" s="29"/>
      <c r="N3" s="29"/>
      <c r="O3" s="29"/>
    </row>
    <row r="4" ht="15.05" customHeight="1" spans="1:15">
      <c r="A4" s="119" t="str">
        <f>'部门财务收支预算总表01-1'!A4</f>
        <v>单位名称：新平彝族傣族自治县档案馆</v>
      </c>
      <c r="B4" s="120"/>
      <c r="C4" s="69"/>
      <c r="D4" s="69"/>
      <c r="E4" s="69"/>
      <c r="F4" s="69"/>
      <c r="G4" s="7"/>
      <c r="H4" s="69"/>
      <c r="I4" s="69"/>
      <c r="J4" s="7"/>
      <c r="K4" s="69"/>
      <c r="L4" s="69"/>
      <c r="M4" s="7"/>
      <c r="N4" s="7"/>
      <c r="O4" s="121" t="s">
        <v>3</v>
      </c>
    </row>
    <row r="5" ht="18.85" customHeight="1" spans="1:15">
      <c r="A5" s="10" t="s">
        <v>52</v>
      </c>
      <c r="B5" s="10" t="s">
        <v>53</v>
      </c>
      <c r="C5" s="16" t="s">
        <v>32</v>
      </c>
      <c r="D5" s="74" t="s">
        <v>35</v>
      </c>
      <c r="E5" s="74"/>
      <c r="F5" s="74"/>
      <c r="G5" s="192" t="s">
        <v>36</v>
      </c>
      <c r="H5" s="10" t="s">
        <v>37</v>
      </c>
      <c r="I5" s="10" t="s">
        <v>54</v>
      </c>
      <c r="J5" s="11" t="s">
        <v>55</v>
      </c>
      <c r="K5" s="84" t="s">
        <v>56</v>
      </c>
      <c r="L5" s="84" t="s">
        <v>57</v>
      </c>
      <c r="M5" s="84" t="s">
        <v>58</v>
      </c>
      <c r="N5" s="84" t="s">
        <v>59</v>
      </c>
      <c r="O5" s="103" t="s">
        <v>60</v>
      </c>
    </row>
    <row r="6" ht="29.95" customHeight="1" spans="1:15">
      <c r="A6" s="19"/>
      <c r="B6" s="19"/>
      <c r="C6" s="19"/>
      <c r="D6" s="74" t="s">
        <v>34</v>
      </c>
      <c r="E6" s="74" t="s">
        <v>61</v>
      </c>
      <c r="F6" s="74" t="s">
        <v>62</v>
      </c>
      <c r="G6" s="19"/>
      <c r="H6" s="19"/>
      <c r="I6" s="19"/>
      <c r="J6" s="74" t="s">
        <v>34</v>
      </c>
      <c r="K6" s="107" t="s">
        <v>56</v>
      </c>
      <c r="L6" s="107" t="s">
        <v>57</v>
      </c>
      <c r="M6" s="107" t="s">
        <v>58</v>
      </c>
      <c r="N6" s="107" t="s">
        <v>59</v>
      </c>
      <c r="O6" s="107" t="s">
        <v>60</v>
      </c>
    </row>
    <row r="7" ht="16.55" customHeight="1" spans="1:15">
      <c r="A7" s="74">
        <v>1</v>
      </c>
      <c r="B7" s="74">
        <v>2</v>
      </c>
      <c r="C7" s="74">
        <v>3</v>
      </c>
      <c r="D7" s="74">
        <v>4</v>
      </c>
      <c r="E7" s="74">
        <v>5</v>
      </c>
      <c r="F7" s="74">
        <v>6</v>
      </c>
      <c r="G7" s="74">
        <v>7</v>
      </c>
      <c r="H7" s="59">
        <v>8</v>
      </c>
      <c r="I7" s="59">
        <v>9</v>
      </c>
      <c r="J7" s="59">
        <v>10</v>
      </c>
      <c r="K7" s="59">
        <v>11</v>
      </c>
      <c r="L7" s="59">
        <v>12</v>
      </c>
      <c r="M7" s="59">
        <v>13</v>
      </c>
      <c r="N7" s="59">
        <v>14</v>
      </c>
      <c r="O7" s="74">
        <v>15</v>
      </c>
    </row>
    <row r="8" ht="17.2" customHeight="1" spans="1:15">
      <c r="A8" s="122" t="s">
        <v>63</v>
      </c>
      <c r="B8" s="122" t="s">
        <v>64</v>
      </c>
      <c r="C8" s="123">
        <v>3674460.5</v>
      </c>
      <c r="D8" s="123">
        <v>3549927.7</v>
      </c>
      <c r="E8" s="123">
        <v>1152028</v>
      </c>
      <c r="F8" s="123">
        <v>2397899.7</v>
      </c>
      <c r="G8" s="74"/>
      <c r="H8" s="59"/>
      <c r="I8" s="59"/>
      <c r="J8" s="123">
        <v>124532.8</v>
      </c>
      <c r="K8" s="123"/>
      <c r="L8" s="123"/>
      <c r="M8" s="123"/>
      <c r="N8" s="123"/>
      <c r="O8" s="123">
        <v>124532.8</v>
      </c>
    </row>
    <row r="9" ht="17.2" customHeight="1" spans="1:15">
      <c r="A9" s="176" t="s">
        <v>65</v>
      </c>
      <c r="B9" s="176" t="s">
        <v>66</v>
      </c>
      <c r="C9" s="123">
        <v>3674460.5</v>
      </c>
      <c r="D9" s="123">
        <v>3549927.7</v>
      </c>
      <c r="E9" s="123">
        <v>1152028</v>
      </c>
      <c r="F9" s="123">
        <v>2397899.7</v>
      </c>
      <c r="G9" s="74"/>
      <c r="H9" s="59"/>
      <c r="I9" s="59"/>
      <c r="J9" s="123">
        <v>124532.8</v>
      </c>
      <c r="K9" s="123"/>
      <c r="L9" s="123"/>
      <c r="M9" s="123"/>
      <c r="N9" s="123"/>
      <c r="O9" s="123">
        <v>124532.8</v>
      </c>
    </row>
    <row r="10" ht="17.2" customHeight="1" spans="1:15">
      <c r="A10" s="177" t="s">
        <v>67</v>
      </c>
      <c r="B10" s="177" t="s">
        <v>68</v>
      </c>
      <c r="C10" s="123">
        <v>3674460.5</v>
      </c>
      <c r="D10" s="123">
        <v>3549927.7</v>
      </c>
      <c r="E10" s="123">
        <v>1152028</v>
      </c>
      <c r="F10" s="123">
        <v>2397899.7</v>
      </c>
      <c r="G10" s="74"/>
      <c r="H10" s="59"/>
      <c r="I10" s="59"/>
      <c r="J10" s="123">
        <v>124532.8</v>
      </c>
      <c r="K10" s="123"/>
      <c r="L10" s="123"/>
      <c r="M10" s="123"/>
      <c r="N10" s="123"/>
      <c r="O10" s="123">
        <v>124532.8</v>
      </c>
    </row>
    <row r="11" ht="17.2" customHeight="1" spans="1:15">
      <c r="A11" s="122" t="s">
        <v>69</v>
      </c>
      <c r="B11" s="122" t="s">
        <v>70</v>
      </c>
      <c r="C11" s="123">
        <v>195420</v>
      </c>
      <c r="D11" s="123">
        <v>195420</v>
      </c>
      <c r="E11" s="123">
        <v>195420</v>
      </c>
      <c r="F11" s="74"/>
      <c r="G11" s="74"/>
      <c r="H11" s="59"/>
      <c r="I11" s="59"/>
      <c r="J11" s="59"/>
      <c r="K11" s="59"/>
      <c r="L11" s="59"/>
      <c r="M11" s="59"/>
      <c r="N11" s="59"/>
      <c r="O11" s="74"/>
    </row>
    <row r="12" ht="17.2" customHeight="1" spans="1:15">
      <c r="A12" s="176" t="s">
        <v>71</v>
      </c>
      <c r="B12" s="176" t="s">
        <v>72</v>
      </c>
      <c r="C12" s="123">
        <v>195420</v>
      </c>
      <c r="D12" s="123">
        <v>195420</v>
      </c>
      <c r="E12" s="123">
        <v>195420</v>
      </c>
      <c r="F12" s="74"/>
      <c r="G12" s="74"/>
      <c r="H12" s="59"/>
      <c r="I12" s="59"/>
      <c r="J12" s="59"/>
      <c r="K12" s="59"/>
      <c r="L12" s="59"/>
      <c r="M12" s="59"/>
      <c r="N12" s="59"/>
      <c r="O12" s="74"/>
    </row>
    <row r="13" ht="17.2" customHeight="1" spans="1:15">
      <c r="A13" s="177" t="s">
        <v>73</v>
      </c>
      <c r="B13" s="177" t="s">
        <v>74</v>
      </c>
      <c r="C13" s="123">
        <v>1200</v>
      </c>
      <c r="D13" s="123">
        <v>1200</v>
      </c>
      <c r="E13" s="123">
        <v>1200</v>
      </c>
      <c r="F13" s="74"/>
      <c r="G13" s="74"/>
      <c r="H13" s="59"/>
      <c r="I13" s="59"/>
      <c r="J13" s="59"/>
      <c r="K13" s="59"/>
      <c r="L13" s="59"/>
      <c r="M13" s="59"/>
      <c r="N13" s="59"/>
      <c r="O13" s="74"/>
    </row>
    <row r="14" ht="17.2" customHeight="1" spans="1:15">
      <c r="A14" s="177" t="s">
        <v>75</v>
      </c>
      <c r="B14" s="177" t="s">
        <v>76</v>
      </c>
      <c r="C14" s="123">
        <v>300</v>
      </c>
      <c r="D14" s="123">
        <v>300</v>
      </c>
      <c r="E14" s="123">
        <v>300</v>
      </c>
      <c r="F14" s="74"/>
      <c r="G14" s="74"/>
      <c r="H14" s="59"/>
      <c r="I14" s="59"/>
      <c r="J14" s="59"/>
      <c r="K14" s="59"/>
      <c r="L14" s="59"/>
      <c r="M14" s="59"/>
      <c r="N14" s="59"/>
      <c r="O14" s="74"/>
    </row>
    <row r="15" ht="17.2" customHeight="1" spans="1:15">
      <c r="A15" s="177" t="s">
        <v>77</v>
      </c>
      <c r="B15" s="177" t="s">
        <v>78</v>
      </c>
      <c r="C15" s="123">
        <v>193920</v>
      </c>
      <c r="D15" s="123">
        <v>193920</v>
      </c>
      <c r="E15" s="123">
        <v>193920</v>
      </c>
      <c r="F15" s="74"/>
      <c r="G15" s="74"/>
      <c r="H15" s="59"/>
      <c r="I15" s="59"/>
      <c r="J15" s="59"/>
      <c r="K15" s="59"/>
      <c r="L15" s="59"/>
      <c r="M15" s="59"/>
      <c r="N15" s="59"/>
      <c r="O15" s="74"/>
    </row>
    <row r="16" ht="17.2" customHeight="1" spans="1:15">
      <c r="A16" s="122" t="s">
        <v>79</v>
      </c>
      <c r="B16" s="122" t="s">
        <v>80</v>
      </c>
      <c r="C16" s="123">
        <v>152254</v>
      </c>
      <c r="D16" s="123">
        <v>152254</v>
      </c>
      <c r="E16" s="123">
        <v>152254</v>
      </c>
      <c r="F16" s="74"/>
      <c r="G16" s="74"/>
      <c r="H16" s="59"/>
      <c r="I16" s="59"/>
      <c r="J16" s="59"/>
      <c r="K16" s="59"/>
      <c r="L16" s="59"/>
      <c r="M16" s="59"/>
      <c r="N16" s="59"/>
      <c r="O16" s="74"/>
    </row>
    <row r="17" ht="17.2" customHeight="1" spans="1:15">
      <c r="A17" s="176" t="s">
        <v>81</v>
      </c>
      <c r="B17" s="176" t="s">
        <v>82</v>
      </c>
      <c r="C17" s="123">
        <v>152254</v>
      </c>
      <c r="D17" s="123">
        <v>152254</v>
      </c>
      <c r="E17" s="123">
        <v>152254</v>
      </c>
      <c r="F17" s="74"/>
      <c r="G17" s="74"/>
      <c r="H17" s="59"/>
      <c r="I17" s="59"/>
      <c r="J17" s="59"/>
      <c r="K17" s="59"/>
      <c r="L17" s="59"/>
      <c r="M17" s="59"/>
      <c r="N17" s="59"/>
      <c r="O17" s="74"/>
    </row>
    <row r="18" ht="17.2" customHeight="1" spans="1:15">
      <c r="A18" s="177" t="s">
        <v>83</v>
      </c>
      <c r="B18" s="177" t="s">
        <v>84</v>
      </c>
      <c r="C18" s="123">
        <v>1412</v>
      </c>
      <c r="D18" s="123">
        <v>1412</v>
      </c>
      <c r="E18" s="123">
        <v>1412</v>
      </c>
      <c r="F18" s="74"/>
      <c r="G18" s="74"/>
      <c r="H18" s="59"/>
      <c r="I18" s="59"/>
      <c r="J18" s="59"/>
      <c r="K18" s="59"/>
      <c r="L18" s="59"/>
      <c r="M18" s="59"/>
      <c r="N18" s="59"/>
      <c r="O18" s="74"/>
    </row>
    <row r="19" ht="17.2" customHeight="1" spans="1:15">
      <c r="A19" s="177" t="s">
        <v>85</v>
      </c>
      <c r="B19" s="177" t="s">
        <v>86</v>
      </c>
      <c r="C19" s="123">
        <v>82466</v>
      </c>
      <c r="D19" s="123">
        <v>82466</v>
      </c>
      <c r="E19" s="123">
        <v>82466</v>
      </c>
      <c r="F19" s="74"/>
      <c r="G19" s="74"/>
      <c r="H19" s="59"/>
      <c r="I19" s="59"/>
      <c r="J19" s="59"/>
      <c r="K19" s="59"/>
      <c r="L19" s="59"/>
      <c r="M19" s="59"/>
      <c r="N19" s="59"/>
      <c r="O19" s="74"/>
    </row>
    <row r="20" ht="17.2" customHeight="1" spans="1:15">
      <c r="A20" s="177" t="s">
        <v>87</v>
      </c>
      <c r="B20" s="177" t="s">
        <v>88</v>
      </c>
      <c r="C20" s="123">
        <v>66540</v>
      </c>
      <c r="D20" s="123">
        <v>66540</v>
      </c>
      <c r="E20" s="123">
        <v>66540</v>
      </c>
      <c r="F20" s="74"/>
      <c r="G20" s="74"/>
      <c r="H20" s="59"/>
      <c r="I20" s="59"/>
      <c r="J20" s="59"/>
      <c r="K20" s="59"/>
      <c r="L20" s="59"/>
      <c r="M20" s="59"/>
      <c r="N20" s="59"/>
      <c r="O20" s="74"/>
    </row>
    <row r="21" ht="17.2" customHeight="1" spans="1:15">
      <c r="A21" s="177" t="s">
        <v>89</v>
      </c>
      <c r="B21" s="177" t="s">
        <v>90</v>
      </c>
      <c r="C21" s="123">
        <v>1836</v>
      </c>
      <c r="D21" s="123">
        <v>1836</v>
      </c>
      <c r="E21" s="123">
        <v>1836</v>
      </c>
      <c r="F21" s="74"/>
      <c r="G21" s="74"/>
      <c r="H21" s="59"/>
      <c r="I21" s="59"/>
      <c r="J21" s="59"/>
      <c r="K21" s="59"/>
      <c r="L21" s="59"/>
      <c r="M21" s="59"/>
      <c r="N21" s="59"/>
      <c r="O21" s="74"/>
    </row>
    <row r="22" ht="17.2" customHeight="1" spans="1:15">
      <c r="A22" s="122" t="s">
        <v>91</v>
      </c>
      <c r="B22" s="122" t="s">
        <v>92</v>
      </c>
      <c r="C22" s="123">
        <v>194040</v>
      </c>
      <c r="D22" s="123">
        <v>194040</v>
      </c>
      <c r="E22" s="123">
        <v>194040</v>
      </c>
      <c r="F22" s="74"/>
      <c r="G22" s="74"/>
      <c r="H22" s="59"/>
      <c r="I22" s="59"/>
      <c r="J22" s="59"/>
      <c r="K22" s="59"/>
      <c r="L22" s="59"/>
      <c r="M22" s="59"/>
      <c r="N22" s="59"/>
      <c r="O22" s="74"/>
    </row>
    <row r="23" ht="17.2" customHeight="1" spans="1:15">
      <c r="A23" s="176" t="s">
        <v>93</v>
      </c>
      <c r="B23" s="176" t="s">
        <v>94</v>
      </c>
      <c r="C23" s="123">
        <v>194040</v>
      </c>
      <c r="D23" s="123">
        <v>194040</v>
      </c>
      <c r="E23" s="123">
        <v>194040</v>
      </c>
      <c r="F23" s="74"/>
      <c r="G23" s="74"/>
      <c r="H23" s="59"/>
      <c r="I23" s="59"/>
      <c r="J23" s="59"/>
      <c r="K23" s="59"/>
      <c r="L23" s="59"/>
      <c r="M23" s="59"/>
      <c r="N23" s="59"/>
      <c r="O23" s="74"/>
    </row>
    <row r="24" ht="17.2" customHeight="1" spans="1:15">
      <c r="A24" s="177" t="s">
        <v>95</v>
      </c>
      <c r="B24" s="177" t="s">
        <v>96</v>
      </c>
      <c r="C24" s="123">
        <v>194040</v>
      </c>
      <c r="D24" s="123">
        <v>194040</v>
      </c>
      <c r="E24" s="123">
        <v>194040</v>
      </c>
      <c r="F24" s="74"/>
      <c r="G24" s="74"/>
      <c r="H24" s="59"/>
      <c r="I24" s="59"/>
      <c r="J24" s="59"/>
      <c r="K24" s="59"/>
      <c r="L24" s="59"/>
      <c r="M24" s="59"/>
      <c r="N24" s="59"/>
      <c r="O24" s="74"/>
    </row>
    <row r="25" ht="17.2" customHeight="1" spans="1:15">
      <c r="A25" s="124" t="s">
        <v>97</v>
      </c>
      <c r="B25" s="125" t="s">
        <v>97</v>
      </c>
      <c r="C25" s="123">
        <v>4216174.5</v>
      </c>
      <c r="D25" s="123">
        <v>4091641.7</v>
      </c>
      <c r="E25" s="123">
        <v>1693742</v>
      </c>
      <c r="F25" s="123">
        <v>2397899.7</v>
      </c>
      <c r="G25" s="108"/>
      <c r="H25" s="168"/>
      <c r="I25" s="168"/>
      <c r="J25" s="123">
        <v>124532.8</v>
      </c>
      <c r="K25" s="123"/>
      <c r="L25" s="123"/>
      <c r="M25" s="123"/>
      <c r="N25" s="123"/>
      <c r="O25" s="123">
        <v>124532.8</v>
      </c>
    </row>
  </sheetData>
  <mergeCells count="11">
    <mergeCell ref="A3:O3"/>
    <mergeCell ref="A4:L4"/>
    <mergeCell ref="D5:F5"/>
    <mergeCell ref="J5:O5"/>
    <mergeCell ref="A25:B25"/>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F8" sqref="F8:F9"/>
    </sheetView>
  </sheetViews>
  <sheetFormatPr defaultColWidth="9.11016949152542" defaultRowHeight="14.25" customHeight="1" outlineLevelCol="3"/>
  <cols>
    <col min="1" max="1" width="49.2203389830508" customWidth="1"/>
    <col min="2" max="2" width="43.3305084745763" customWidth="1"/>
    <col min="3" max="3" width="48.5508474576271" customWidth="1"/>
    <col min="4" max="4" width="41.2203389830508" customWidth="1"/>
    <col min="6" max="6" width="10.4406779661017"/>
  </cols>
  <sheetData>
    <row r="1" customHeight="1" spans="1:4">
      <c r="A1" s="1"/>
      <c r="B1" s="1"/>
      <c r="C1" s="1"/>
      <c r="D1" s="1"/>
    </row>
    <row r="2" customHeight="1" spans="4:4">
      <c r="D2" s="117" t="s">
        <v>98</v>
      </c>
    </row>
    <row r="3" ht="31.6" customHeight="1" spans="1:4">
      <c r="A3" s="56" t="s">
        <v>99</v>
      </c>
      <c r="B3" s="180"/>
      <c r="C3" s="180"/>
      <c r="D3" s="180"/>
    </row>
    <row r="4" ht="17.2" customHeight="1" spans="1:4">
      <c r="A4" s="5" t="str">
        <f>'部门财务收支预算总表01-1'!A4</f>
        <v>单位名称：新平彝族傣族自治县档案馆</v>
      </c>
      <c r="B4" s="181"/>
      <c r="C4" s="181"/>
      <c r="D4" s="118" t="s">
        <v>3</v>
      </c>
    </row>
    <row r="5" ht="24.75" customHeight="1" spans="1:4">
      <c r="A5" s="11" t="s">
        <v>4</v>
      </c>
      <c r="B5" s="13"/>
      <c r="C5" s="11" t="s">
        <v>5</v>
      </c>
      <c r="D5" s="13"/>
    </row>
    <row r="6" ht="15.75" customHeight="1" spans="1:4">
      <c r="A6" s="16" t="s">
        <v>6</v>
      </c>
      <c r="B6" s="182" t="s">
        <v>7</v>
      </c>
      <c r="C6" s="16" t="s">
        <v>100</v>
      </c>
      <c r="D6" s="182" t="s">
        <v>7</v>
      </c>
    </row>
    <row r="7" ht="14.1" customHeight="1" spans="1:4">
      <c r="A7" s="19"/>
      <c r="B7" s="18"/>
      <c r="C7" s="19"/>
      <c r="D7" s="18"/>
    </row>
    <row r="8" ht="29.15" customHeight="1" spans="1:4">
      <c r="A8" s="183" t="s">
        <v>101</v>
      </c>
      <c r="B8" s="123">
        <v>4091641.7</v>
      </c>
      <c r="C8" s="34" t="s">
        <v>102</v>
      </c>
      <c r="D8" s="123">
        <v>4091641.7</v>
      </c>
    </row>
    <row r="9" ht="29.15" customHeight="1" spans="1:4">
      <c r="A9" s="184" t="s">
        <v>103</v>
      </c>
      <c r="B9" s="123">
        <v>4091641.7</v>
      </c>
      <c r="C9" s="34" t="str">
        <f>"（"&amp;"一"&amp;"）"&amp;"一般公共服务支出"</f>
        <v>（一）一般公共服务支出</v>
      </c>
      <c r="D9" s="123">
        <v>3549927.7</v>
      </c>
    </row>
    <row r="10" ht="29.15" customHeight="1" spans="1:4">
      <c r="A10" s="184" t="s">
        <v>104</v>
      </c>
      <c r="B10" s="108"/>
      <c r="C10" s="34" t="str">
        <f>"（"&amp;"二"&amp;"）"&amp;"社会保障和就业支出"</f>
        <v>（二）社会保障和就业支出</v>
      </c>
      <c r="D10" s="123">
        <v>195420</v>
      </c>
    </row>
    <row r="11" ht="29.15" customHeight="1" spans="1:4">
      <c r="A11" s="184" t="s">
        <v>105</v>
      </c>
      <c r="B11" s="108"/>
      <c r="C11" s="34" t="str">
        <f>"（"&amp;"三"&amp;"）"&amp;"卫生健康支出"</f>
        <v>（三）卫生健康支出</v>
      </c>
      <c r="D11" s="123">
        <v>152254</v>
      </c>
    </row>
    <row r="12" ht="29.15" customHeight="1" spans="1:4">
      <c r="A12" s="185" t="s">
        <v>106</v>
      </c>
      <c r="B12" s="123"/>
      <c r="C12" s="34" t="str">
        <f>"（"&amp;"四"&amp;"）"&amp;"住房保障支出"</f>
        <v>（四）住房保障支出</v>
      </c>
      <c r="D12" s="123">
        <v>194040</v>
      </c>
    </row>
    <row r="13" ht="29.15" customHeight="1" spans="1:4">
      <c r="A13" s="184" t="s">
        <v>103</v>
      </c>
      <c r="B13" s="168"/>
      <c r="C13" s="186"/>
      <c r="D13" s="187"/>
    </row>
    <row r="14" ht="29.15" customHeight="1" spans="1:4">
      <c r="A14" s="188" t="s">
        <v>104</v>
      </c>
      <c r="B14" s="168"/>
      <c r="C14" s="186"/>
      <c r="D14" s="187"/>
    </row>
    <row r="15" ht="29.15" customHeight="1" spans="1:4">
      <c r="A15" s="188" t="s">
        <v>105</v>
      </c>
      <c r="B15" s="187"/>
      <c r="C15" s="186"/>
      <c r="D15" s="187"/>
    </row>
    <row r="16" ht="29.15" customHeight="1" spans="1:4">
      <c r="A16" s="189"/>
      <c r="B16" s="187"/>
      <c r="C16" s="190" t="s">
        <v>107</v>
      </c>
      <c r="D16" s="187"/>
    </row>
    <row r="17" ht="29.15" customHeight="1" spans="1:4">
      <c r="A17" s="189" t="s">
        <v>108</v>
      </c>
      <c r="B17" s="191">
        <v>4091641.7</v>
      </c>
      <c r="C17" s="186" t="s">
        <v>27</v>
      </c>
      <c r="D17" s="191">
        <v>4091641.7</v>
      </c>
    </row>
    <row r="18" customHeight="1" spans="4:4">
      <c r="D18" s="41"/>
    </row>
    <row r="22" customHeight="1" spans="4:4">
      <c r="D22" s="41"/>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H13" sqref="H13"/>
    </sheetView>
  </sheetViews>
  <sheetFormatPr defaultColWidth="9.11016949152542" defaultRowHeight="14.25" customHeight="1" outlineLevelCol="6"/>
  <cols>
    <col min="1" max="1" width="20.1101694915254" customWidth="1"/>
    <col min="2" max="2" width="37.3305084745763" customWidth="1"/>
    <col min="3" max="3" width="24.2203389830508" customWidth="1"/>
    <col min="4" max="6" width="25" customWidth="1"/>
    <col min="7" max="7" width="24.2203389830508" customWidth="1"/>
  </cols>
  <sheetData>
    <row r="1" customHeight="1" spans="1:7">
      <c r="A1" s="1"/>
      <c r="B1" s="1"/>
      <c r="C1" s="1"/>
      <c r="D1" s="1"/>
      <c r="E1" s="1"/>
      <c r="F1" s="1"/>
      <c r="G1" s="1"/>
    </row>
    <row r="2" ht="11.95" customHeight="1" spans="4:7">
      <c r="D2" s="147"/>
      <c r="F2" s="66"/>
      <c r="G2" s="66" t="s">
        <v>109</v>
      </c>
    </row>
    <row r="3" ht="38.95" customHeight="1" spans="1:7">
      <c r="A3" s="4" t="s">
        <v>110</v>
      </c>
      <c r="B3" s="4"/>
      <c r="C3" s="4"/>
      <c r="D3" s="4"/>
      <c r="E3" s="4"/>
      <c r="F3" s="4"/>
      <c r="G3" s="4"/>
    </row>
    <row r="4" ht="18" customHeight="1" spans="1:7">
      <c r="A4" s="5" t="str">
        <f>'部门财务收支预算总表01-1'!A4</f>
        <v>单位名称：新平彝族傣族自治县档案馆</v>
      </c>
      <c r="F4" s="121"/>
      <c r="G4" s="121" t="s">
        <v>3</v>
      </c>
    </row>
    <row r="5" ht="20.3" customHeight="1" spans="1:7">
      <c r="A5" s="169" t="s">
        <v>111</v>
      </c>
      <c r="B5" s="170"/>
      <c r="C5" s="171" t="s">
        <v>32</v>
      </c>
      <c r="D5" s="12" t="s">
        <v>61</v>
      </c>
      <c r="E5" s="12"/>
      <c r="F5" s="13"/>
      <c r="G5" s="171" t="s">
        <v>62</v>
      </c>
    </row>
    <row r="6" ht="20.3" customHeight="1" spans="1:7">
      <c r="A6" s="172" t="s">
        <v>52</v>
      </c>
      <c r="B6" s="173" t="s">
        <v>53</v>
      </c>
      <c r="C6" s="110"/>
      <c r="D6" s="110" t="s">
        <v>34</v>
      </c>
      <c r="E6" s="110" t="s">
        <v>112</v>
      </c>
      <c r="F6" s="110" t="s">
        <v>113</v>
      </c>
      <c r="G6" s="110"/>
    </row>
    <row r="7" ht="13.6" customHeight="1" spans="1:7">
      <c r="A7" s="174" t="s">
        <v>114</v>
      </c>
      <c r="B7" s="174" t="s">
        <v>46</v>
      </c>
      <c r="C7" s="174" t="s">
        <v>47</v>
      </c>
      <c r="D7" s="74"/>
      <c r="E7" s="175" t="s">
        <v>48</v>
      </c>
      <c r="F7" s="175" t="s">
        <v>115</v>
      </c>
      <c r="G7" s="175" t="s">
        <v>116</v>
      </c>
    </row>
    <row r="8" ht="18" customHeight="1" spans="1:7">
      <c r="A8" s="122" t="s">
        <v>63</v>
      </c>
      <c r="B8" s="122" t="s">
        <v>64</v>
      </c>
      <c r="C8" s="123">
        <v>3549927.7</v>
      </c>
      <c r="D8" s="123">
        <v>1152028</v>
      </c>
      <c r="E8" s="123">
        <v>1071828</v>
      </c>
      <c r="F8" s="123">
        <v>80200</v>
      </c>
      <c r="G8" s="123">
        <v>2397899.7</v>
      </c>
    </row>
    <row r="9" ht="18" customHeight="1" spans="1:7">
      <c r="A9" s="176" t="s">
        <v>65</v>
      </c>
      <c r="B9" s="176" t="s">
        <v>66</v>
      </c>
      <c r="C9" s="123">
        <v>3549927.7</v>
      </c>
      <c r="D9" s="123">
        <v>1152028</v>
      </c>
      <c r="E9" s="123">
        <v>1071828</v>
      </c>
      <c r="F9" s="123">
        <v>80200</v>
      </c>
      <c r="G9" s="123">
        <v>2397899.7</v>
      </c>
    </row>
    <row r="10" ht="18" customHeight="1" spans="1:7">
      <c r="A10" s="177" t="s">
        <v>67</v>
      </c>
      <c r="B10" s="177" t="s">
        <v>68</v>
      </c>
      <c r="C10" s="123">
        <v>3549927.7</v>
      </c>
      <c r="D10" s="123">
        <v>1152028</v>
      </c>
      <c r="E10" s="123">
        <v>1071828</v>
      </c>
      <c r="F10" s="123">
        <v>80200</v>
      </c>
      <c r="G10" s="123">
        <v>2397899.7</v>
      </c>
    </row>
    <row r="11" ht="18" customHeight="1" spans="1:7">
      <c r="A11" s="122" t="s">
        <v>69</v>
      </c>
      <c r="B11" s="122" t="s">
        <v>70</v>
      </c>
      <c r="C11" s="123">
        <v>195420</v>
      </c>
      <c r="D11" s="123">
        <v>195420</v>
      </c>
      <c r="E11" s="123">
        <v>193920</v>
      </c>
      <c r="F11" s="123">
        <v>1500</v>
      </c>
      <c r="G11" s="123"/>
    </row>
    <row r="12" ht="18" customHeight="1" spans="1:7">
      <c r="A12" s="176" t="s">
        <v>71</v>
      </c>
      <c r="B12" s="176" t="s">
        <v>72</v>
      </c>
      <c r="C12" s="123">
        <v>195420</v>
      </c>
      <c r="D12" s="123">
        <v>195420</v>
      </c>
      <c r="E12" s="123">
        <v>193920</v>
      </c>
      <c r="F12" s="123">
        <v>1500</v>
      </c>
      <c r="G12" s="123"/>
    </row>
    <row r="13" ht="18" customHeight="1" spans="1:7">
      <c r="A13" s="177" t="s">
        <v>73</v>
      </c>
      <c r="B13" s="177" t="s">
        <v>74</v>
      </c>
      <c r="C13" s="123">
        <v>1200</v>
      </c>
      <c r="D13" s="123">
        <v>1200</v>
      </c>
      <c r="E13" s="123"/>
      <c r="F13" s="123">
        <v>1200</v>
      </c>
      <c r="G13" s="123"/>
    </row>
    <row r="14" ht="18" customHeight="1" spans="1:7">
      <c r="A14" s="177" t="s">
        <v>75</v>
      </c>
      <c r="B14" s="177" t="s">
        <v>76</v>
      </c>
      <c r="C14" s="123">
        <v>300</v>
      </c>
      <c r="D14" s="123">
        <v>300</v>
      </c>
      <c r="E14" s="123"/>
      <c r="F14" s="123">
        <v>300</v>
      </c>
      <c r="G14" s="123"/>
    </row>
    <row r="15" ht="18" customHeight="1" spans="1:7">
      <c r="A15" s="177" t="s">
        <v>77</v>
      </c>
      <c r="B15" s="177" t="s">
        <v>78</v>
      </c>
      <c r="C15" s="123">
        <v>193920</v>
      </c>
      <c r="D15" s="123">
        <v>193920</v>
      </c>
      <c r="E15" s="123">
        <v>193920</v>
      </c>
      <c r="F15" s="123"/>
      <c r="G15" s="123"/>
    </row>
    <row r="16" ht="18" customHeight="1" spans="1:7">
      <c r="A16" s="122" t="s">
        <v>79</v>
      </c>
      <c r="B16" s="122" t="s">
        <v>80</v>
      </c>
      <c r="C16" s="123">
        <v>152254</v>
      </c>
      <c r="D16" s="123">
        <v>152254</v>
      </c>
      <c r="E16" s="123">
        <v>152254</v>
      </c>
      <c r="F16" s="123"/>
      <c r="G16" s="123"/>
    </row>
    <row r="17" ht="18" customHeight="1" spans="1:7">
      <c r="A17" s="176" t="s">
        <v>81</v>
      </c>
      <c r="B17" s="176" t="s">
        <v>82</v>
      </c>
      <c r="C17" s="123">
        <v>152254</v>
      </c>
      <c r="D17" s="123">
        <v>152254</v>
      </c>
      <c r="E17" s="123">
        <v>152254</v>
      </c>
      <c r="F17" s="123"/>
      <c r="G17" s="123"/>
    </row>
    <row r="18" ht="18" customHeight="1" spans="1:7">
      <c r="A18" s="177" t="s">
        <v>83</v>
      </c>
      <c r="B18" s="177" t="s">
        <v>84</v>
      </c>
      <c r="C18" s="123">
        <v>1412</v>
      </c>
      <c r="D18" s="123">
        <v>1412</v>
      </c>
      <c r="E18" s="123">
        <v>1412</v>
      </c>
      <c r="F18" s="123"/>
      <c r="G18" s="123"/>
    </row>
    <row r="19" ht="18" customHeight="1" spans="1:7">
      <c r="A19" s="177" t="s">
        <v>85</v>
      </c>
      <c r="B19" s="177" t="s">
        <v>86</v>
      </c>
      <c r="C19" s="123">
        <v>82466</v>
      </c>
      <c r="D19" s="123">
        <v>82466</v>
      </c>
      <c r="E19" s="123">
        <v>82466</v>
      </c>
      <c r="F19" s="123"/>
      <c r="G19" s="123"/>
    </row>
    <row r="20" ht="18" customHeight="1" spans="1:7">
      <c r="A20" s="177" t="s">
        <v>87</v>
      </c>
      <c r="B20" s="177" t="s">
        <v>88</v>
      </c>
      <c r="C20" s="123">
        <v>66540</v>
      </c>
      <c r="D20" s="123">
        <v>66540</v>
      </c>
      <c r="E20" s="123">
        <v>66540</v>
      </c>
      <c r="F20" s="123"/>
      <c r="G20" s="123"/>
    </row>
    <row r="21" ht="18" customHeight="1" spans="1:7">
      <c r="A21" s="177" t="s">
        <v>89</v>
      </c>
      <c r="B21" s="177" t="s">
        <v>90</v>
      </c>
      <c r="C21" s="123">
        <v>1836</v>
      </c>
      <c r="D21" s="123">
        <v>1836</v>
      </c>
      <c r="E21" s="123">
        <v>1836</v>
      </c>
      <c r="F21" s="123"/>
      <c r="G21" s="123"/>
    </row>
    <row r="22" ht="18" customHeight="1" spans="1:7">
      <c r="A22" s="122" t="s">
        <v>91</v>
      </c>
      <c r="B22" s="122" t="s">
        <v>92</v>
      </c>
      <c r="C22" s="123">
        <v>194040</v>
      </c>
      <c r="D22" s="123">
        <v>194040</v>
      </c>
      <c r="E22" s="123">
        <v>194040</v>
      </c>
      <c r="F22" s="123"/>
      <c r="G22" s="123"/>
    </row>
    <row r="23" ht="18" customHeight="1" spans="1:7">
      <c r="A23" s="176" t="s">
        <v>93</v>
      </c>
      <c r="B23" s="176" t="s">
        <v>94</v>
      </c>
      <c r="C23" s="123">
        <v>194040</v>
      </c>
      <c r="D23" s="123">
        <v>194040</v>
      </c>
      <c r="E23" s="123">
        <v>194040</v>
      </c>
      <c r="F23" s="123"/>
      <c r="G23" s="123"/>
    </row>
    <row r="24" ht="18" customHeight="1" spans="1:7">
      <c r="A24" s="177" t="s">
        <v>95</v>
      </c>
      <c r="B24" s="177" t="s">
        <v>96</v>
      </c>
      <c r="C24" s="123">
        <v>194040</v>
      </c>
      <c r="D24" s="123">
        <v>194040</v>
      </c>
      <c r="E24" s="123">
        <v>194040</v>
      </c>
      <c r="F24" s="123"/>
      <c r="G24" s="123"/>
    </row>
    <row r="25" ht="18" customHeight="1" spans="1:7">
      <c r="A25" s="178" t="s">
        <v>97</v>
      </c>
      <c r="B25" s="179" t="s">
        <v>97</v>
      </c>
      <c r="C25" s="126">
        <v>4091641.7</v>
      </c>
      <c r="D25" s="126">
        <v>1693742</v>
      </c>
      <c r="E25" s="126">
        <v>1612042</v>
      </c>
      <c r="F25" s="123">
        <v>81700</v>
      </c>
      <c r="G25" s="126">
        <v>2397899.7</v>
      </c>
    </row>
  </sheetData>
  <mergeCells count="7">
    <mergeCell ref="A3:G3"/>
    <mergeCell ref="A4:E4"/>
    <mergeCell ref="A5:B5"/>
    <mergeCell ref="D5:F5"/>
    <mergeCell ref="A25:B25"/>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B23" sqref="B23"/>
    </sheetView>
  </sheetViews>
  <sheetFormatPr defaultColWidth="9.11016949152542" defaultRowHeight="14.25" customHeight="1" outlineLevelCol="5"/>
  <cols>
    <col min="1" max="1" width="27.4406779661017" customWidth="1"/>
    <col min="2" max="6" width="31.2203389830508" customWidth="1"/>
  </cols>
  <sheetData>
    <row r="1" customHeight="1" spans="1:6">
      <c r="A1" s="1"/>
      <c r="B1" s="1"/>
      <c r="C1" s="1"/>
      <c r="D1" s="1"/>
      <c r="E1" s="1"/>
      <c r="F1" s="1"/>
    </row>
    <row r="2" ht="11.95" customHeight="1" spans="1:6">
      <c r="A2" s="164"/>
      <c r="B2" s="164"/>
      <c r="C2" s="79"/>
      <c r="F2" s="70" t="s">
        <v>117</v>
      </c>
    </row>
    <row r="3" ht="25.55" customHeight="1" spans="1:6">
      <c r="A3" s="165" t="s">
        <v>118</v>
      </c>
      <c r="B3" s="165"/>
      <c r="C3" s="165"/>
      <c r="D3" s="165"/>
      <c r="E3" s="165"/>
      <c r="F3" s="165"/>
    </row>
    <row r="4" ht="15.75" customHeight="1" spans="1:6">
      <c r="A4" s="5" t="str">
        <f>'部门财务收支预算总表01-1'!A4</f>
        <v>单位名称：新平彝族傣族自治县档案馆</v>
      </c>
      <c r="B4" s="164"/>
      <c r="C4" s="79"/>
      <c r="F4" s="70" t="s">
        <v>119</v>
      </c>
    </row>
    <row r="5" ht="19.5" customHeight="1" spans="1:6">
      <c r="A5" s="10" t="s">
        <v>120</v>
      </c>
      <c r="B5" s="16" t="s">
        <v>121</v>
      </c>
      <c r="C5" s="11" t="s">
        <v>122</v>
      </c>
      <c r="D5" s="12"/>
      <c r="E5" s="13"/>
      <c r="F5" s="16" t="s">
        <v>123</v>
      </c>
    </row>
    <row r="6" ht="19.5" customHeight="1" spans="1:6">
      <c r="A6" s="18"/>
      <c r="B6" s="19"/>
      <c r="C6" s="74" t="s">
        <v>34</v>
      </c>
      <c r="D6" s="74" t="s">
        <v>124</v>
      </c>
      <c r="E6" s="74" t="s">
        <v>125</v>
      </c>
      <c r="F6" s="19"/>
    </row>
    <row r="7" ht="18.85" customHeight="1" spans="1:6">
      <c r="A7" s="166">
        <v>1</v>
      </c>
      <c r="B7" s="166">
        <v>2</v>
      </c>
      <c r="C7" s="167">
        <v>3</v>
      </c>
      <c r="D7" s="166">
        <v>4</v>
      </c>
      <c r="E7" s="166">
        <v>5</v>
      </c>
      <c r="F7" s="166">
        <v>6</v>
      </c>
    </row>
    <row r="8" ht="18.85" customHeight="1" spans="1:6">
      <c r="A8" s="168">
        <v>26000</v>
      </c>
      <c r="B8" s="123"/>
      <c r="C8" s="123">
        <v>24000</v>
      </c>
      <c r="D8" s="123"/>
      <c r="E8" s="168">
        <v>24000</v>
      </c>
      <c r="F8" s="168">
        <v>2000</v>
      </c>
    </row>
    <row r="9" customHeight="1" spans="3:4">
      <c r="C9" s="41"/>
      <c r="D9" s="41"/>
    </row>
    <row r="10" customHeight="1" spans="3:4">
      <c r="C10" s="41"/>
      <c r="D10" s="41"/>
    </row>
    <row r="11" customHeight="1" spans="3:4">
      <c r="C11" s="41"/>
      <c r="D11" s="41"/>
    </row>
    <row r="12" customHeight="1" spans="2:2">
      <c r="B12" s="41"/>
    </row>
    <row r="18" customHeight="1" spans="4:4">
      <c r="D18" s="41"/>
    </row>
    <row r="22" customHeight="1" spans="4:4">
      <c r="D22" s="41"/>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workbookViewId="0">
      <pane ySplit="1" topLeftCell="A14" activePane="bottomLeft" state="frozen"/>
      <selection/>
      <selection pane="bottomLeft" activeCell="A10" sqref="A10:A37"/>
    </sheetView>
  </sheetViews>
  <sheetFormatPr defaultColWidth="9.11016949152542" defaultRowHeight="14.25" customHeight="1"/>
  <cols>
    <col min="1" max="1" width="28.6610169491525" customWidth="1"/>
    <col min="2" max="3" width="23.8898305084746" customWidth="1"/>
    <col min="4" max="4" width="14.5508474576271" customWidth="1"/>
    <col min="5" max="5" width="27.3983050847458" customWidth="1"/>
    <col min="6" max="6" width="14.7796610169492" customWidth="1"/>
    <col min="7" max="7" width="25.5169491525424" customWidth="1"/>
    <col min="8" max="13" width="15.3305084745763" customWidth="1"/>
    <col min="14" max="16" width="14.7796610169492" customWidth="1"/>
    <col min="17" max="17" width="14.8898305084746"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47"/>
      <c r="W2" s="66" t="s">
        <v>126</v>
      </c>
    </row>
    <row r="3" ht="27.85" customHeight="1" spans="1:23">
      <c r="A3" s="29" t="s">
        <v>127</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单位名称：新平彝族傣族自治县档案馆</v>
      </c>
      <c r="B4" s="6"/>
      <c r="C4" s="6"/>
      <c r="D4" s="6"/>
      <c r="E4" s="6"/>
      <c r="F4" s="6"/>
      <c r="G4" s="6"/>
      <c r="H4" s="7"/>
      <c r="I4" s="7"/>
      <c r="J4" s="7"/>
      <c r="K4" s="7"/>
      <c r="L4" s="7"/>
      <c r="M4" s="7"/>
      <c r="N4" s="7"/>
      <c r="O4" s="7"/>
      <c r="P4" s="7"/>
      <c r="Q4" s="7"/>
      <c r="U4" s="147"/>
      <c r="W4" s="121" t="s">
        <v>119</v>
      </c>
    </row>
    <row r="5" ht="21.8" customHeight="1" spans="1:23">
      <c r="A5" s="9" t="s">
        <v>128</v>
      </c>
      <c r="B5" s="9" t="s">
        <v>129</v>
      </c>
      <c r="C5" s="9" t="s">
        <v>130</v>
      </c>
      <c r="D5" s="10" t="s">
        <v>131</v>
      </c>
      <c r="E5" s="10" t="s">
        <v>132</v>
      </c>
      <c r="F5" s="10" t="s">
        <v>133</v>
      </c>
      <c r="G5" s="10" t="s">
        <v>134</v>
      </c>
      <c r="H5" s="74" t="s">
        <v>135</v>
      </c>
      <c r="I5" s="74"/>
      <c r="J5" s="74"/>
      <c r="K5" s="74"/>
      <c r="L5" s="144"/>
      <c r="M5" s="144"/>
      <c r="N5" s="144"/>
      <c r="O5" s="144"/>
      <c r="P5" s="144"/>
      <c r="Q5" s="58"/>
      <c r="R5" s="74"/>
      <c r="S5" s="74"/>
      <c r="T5" s="74"/>
      <c r="U5" s="74"/>
      <c r="V5" s="74"/>
      <c r="W5" s="74"/>
    </row>
    <row r="6" ht="21.8" customHeight="1" spans="1:23">
      <c r="A6" s="14"/>
      <c r="B6" s="14"/>
      <c r="C6" s="14"/>
      <c r="D6" s="15"/>
      <c r="E6" s="15"/>
      <c r="F6" s="15"/>
      <c r="G6" s="15"/>
      <c r="H6" s="74" t="s">
        <v>32</v>
      </c>
      <c r="I6" s="58" t="s">
        <v>35</v>
      </c>
      <c r="J6" s="58"/>
      <c r="K6" s="58"/>
      <c r="L6" s="144"/>
      <c r="M6" s="144"/>
      <c r="N6" s="144" t="s">
        <v>136</v>
      </c>
      <c r="O6" s="144"/>
      <c r="P6" s="144"/>
      <c r="Q6" s="58" t="s">
        <v>38</v>
      </c>
      <c r="R6" s="74" t="s">
        <v>55</v>
      </c>
      <c r="S6" s="58"/>
      <c r="T6" s="58"/>
      <c r="U6" s="58"/>
      <c r="V6" s="58"/>
      <c r="W6" s="58"/>
    </row>
    <row r="7" ht="15.05" customHeight="1" spans="1:23">
      <c r="A7" s="17"/>
      <c r="B7" s="17"/>
      <c r="C7" s="17"/>
      <c r="D7" s="18"/>
      <c r="E7" s="18"/>
      <c r="F7" s="18"/>
      <c r="G7" s="18"/>
      <c r="H7" s="74"/>
      <c r="I7" s="58" t="s">
        <v>137</v>
      </c>
      <c r="J7" s="58" t="s">
        <v>138</v>
      </c>
      <c r="K7" s="58" t="s">
        <v>139</v>
      </c>
      <c r="L7" s="160" t="s">
        <v>140</v>
      </c>
      <c r="M7" s="160" t="s">
        <v>141</v>
      </c>
      <c r="N7" s="160" t="s">
        <v>35</v>
      </c>
      <c r="O7" s="160" t="s">
        <v>36</v>
      </c>
      <c r="P7" s="160" t="s">
        <v>37</v>
      </c>
      <c r="Q7" s="58"/>
      <c r="R7" s="58" t="s">
        <v>34</v>
      </c>
      <c r="S7" s="58" t="s">
        <v>45</v>
      </c>
      <c r="T7" s="58" t="s">
        <v>142</v>
      </c>
      <c r="U7" s="58" t="s">
        <v>41</v>
      </c>
      <c r="V7" s="58" t="s">
        <v>42</v>
      </c>
      <c r="W7" s="58" t="s">
        <v>43</v>
      </c>
    </row>
    <row r="8" ht="27.85" customHeight="1" spans="1:23">
      <c r="A8" s="17"/>
      <c r="B8" s="17"/>
      <c r="C8" s="17"/>
      <c r="D8" s="18"/>
      <c r="E8" s="18"/>
      <c r="F8" s="18"/>
      <c r="G8" s="18"/>
      <c r="H8" s="74"/>
      <c r="I8" s="58"/>
      <c r="J8" s="58"/>
      <c r="K8" s="58"/>
      <c r="L8" s="160"/>
      <c r="M8" s="160"/>
      <c r="N8" s="160"/>
      <c r="O8" s="160"/>
      <c r="P8" s="160"/>
      <c r="Q8" s="58"/>
      <c r="R8" s="58"/>
      <c r="S8" s="58"/>
      <c r="T8" s="58"/>
      <c r="U8" s="58"/>
      <c r="V8" s="58"/>
      <c r="W8" s="58"/>
    </row>
    <row r="9" ht="15.05" customHeight="1" spans="1:23">
      <c r="A9" s="148">
        <v>1</v>
      </c>
      <c r="B9" s="149">
        <v>2</v>
      </c>
      <c r="C9" s="150">
        <v>3</v>
      </c>
      <c r="D9" s="150">
        <v>4</v>
      </c>
      <c r="E9" s="148">
        <v>5</v>
      </c>
      <c r="F9" s="148">
        <v>6</v>
      </c>
      <c r="G9" s="148">
        <v>7</v>
      </c>
      <c r="H9" s="148">
        <v>8</v>
      </c>
      <c r="I9" s="148">
        <v>9</v>
      </c>
      <c r="J9" s="148">
        <v>10</v>
      </c>
      <c r="K9" s="148">
        <v>11</v>
      </c>
      <c r="L9" s="148">
        <v>12</v>
      </c>
      <c r="M9" s="148">
        <v>13</v>
      </c>
      <c r="N9" s="148">
        <v>14</v>
      </c>
      <c r="O9" s="148">
        <v>15</v>
      </c>
      <c r="P9" s="148">
        <v>16</v>
      </c>
      <c r="Q9" s="148">
        <v>17</v>
      </c>
      <c r="R9" s="148">
        <v>18</v>
      </c>
      <c r="S9" s="148">
        <v>19</v>
      </c>
      <c r="T9" s="148">
        <v>20</v>
      </c>
      <c r="U9" s="148">
        <v>21</v>
      </c>
      <c r="V9" s="148">
        <v>22</v>
      </c>
      <c r="W9" s="148">
        <v>23</v>
      </c>
    </row>
    <row r="10" ht="18.85" customHeight="1" spans="1:23">
      <c r="A10" s="151" t="s">
        <v>49</v>
      </c>
      <c r="B10" s="22" t="s">
        <v>143</v>
      </c>
      <c r="C10" s="23" t="s">
        <v>144</v>
      </c>
      <c r="D10" s="22" t="s">
        <v>67</v>
      </c>
      <c r="E10" s="22" t="s">
        <v>68</v>
      </c>
      <c r="F10" s="22" t="s">
        <v>145</v>
      </c>
      <c r="G10" s="22" t="s">
        <v>146</v>
      </c>
      <c r="H10" s="123">
        <v>310296</v>
      </c>
      <c r="I10" s="123">
        <v>310296</v>
      </c>
      <c r="J10" s="161"/>
      <c r="K10" s="161"/>
      <c r="L10" s="123">
        <v>310296</v>
      </c>
      <c r="M10" s="161"/>
      <c r="N10" s="161"/>
      <c r="O10" s="161"/>
      <c r="P10" s="161"/>
      <c r="Q10" s="161"/>
      <c r="R10" s="161"/>
      <c r="S10" s="161"/>
      <c r="T10" s="161"/>
      <c r="U10" s="161"/>
      <c r="V10" s="161"/>
      <c r="W10" s="161"/>
    </row>
    <row r="11" ht="18.85" customHeight="1" spans="1:23">
      <c r="A11" s="151" t="s">
        <v>49</v>
      </c>
      <c r="B11" s="22" t="s">
        <v>143</v>
      </c>
      <c r="C11" s="23" t="s">
        <v>144</v>
      </c>
      <c r="D11" s="22" t="s">
        <v>67</v>
      </c>
      <c r="E11" s="22" t="s">
        <v>68</v>
      </c>
      <c r="F11" s="22" t="s">
        <v>147</v>
      </c>
      <c r="G11" s="22" t="s">
        <v>148</v>
      </c>
      <c r="H11" s="123">
        <v>42840</v>
      </c>
      <c r="I11" s="123">
        <v>42840</v>
      </c>
      <c r="J11" s="161"/>
      <c r="K11" s="161"/>
      <c r="L11" s="123">
        <v>42840</v>
      </c>
      <c r="M11" s="161"/>
      <c r="N11" s="161"/>
      <c r="O11" s="161"/>
      <c r="P11" s="161"/>
      <c r="Q11" s="161"/>
      <c r="R11" s="161"/>
      <c r="S11" s="161"/>
      <c r="T11" s="161"/>
      <c r="U11" s="161"/>
      <c r="V11" s="161"/>
      <c r="W11" s="161"/>
    </row>
    <row r="12" ht="18.85" customHeight="1" spans="1:23">
      <c r="A12" s="151" t="s">
        <v>49</v>
      </c>
      <c r="B12" s="22" t="s">
        <v>143</v>
      </c>
      <c r="C12" s="23" t="s">
        <v>144</v>
      </c>
      <c r="D12" s="22" t="s">
        <v>67</v>
      </c>
      <c r="E12" s="22" t="s">
        <v>68</v>
      </c>
      <c r="F12" s="22" t="s">
        <v>149</v>
      </c>
      <c r="G12" s="22" t="s">
        <v>150</v>
      </c>
      <c r="H12" s="123">
        <v>138780</v>
      </c>
      <c r="I12" s="123">
        <v>138780</v>
      </c>
      <c r="J12" s="161"/>
      <c r="K12" s="161"/>
      <c r="L12" s="123">
        <v>138780</v>
      </c>
      <c r="M12" s="161"/>
      <c r="N12" s="161"/>
      <c r="O12" s="161"/>
      <c r="P12" s="161"/>
      <c r="Q12" s="161"/>
      <c r="R12" s="161"/>
      <c r="S12" s="161"/>
      <c r="T12" s="161"/>
      <c r="U12" s="161"/>
      <c r="V12" s="161"/>
      <c r="W12" s="161"/>
    </row>
    <row r="13" ht="18.85" customHeight="1" spans="1:23">
      <c r="A13" s="151" t="s">
        <v>49</v>
      </c>
      <c r="B13" s="22" t="s">
        <v>143</v>
      </c>
      <c r="C13" s="23" t="s">
        <v>144</v>
      </c>
      <c r="D13" s="22" t="s">
        <v>67</v>
      </c>
      <c r="E13" s="22" t="s">
        <v>68</v>
      </c>
      <c r="F13" s="22" t="s">
        <v>149</v>
      </c>
      <c r="G13" s="22" t="s">
        <v>150</v>
      </c>
      <c r="H13" s="123">
        <v>270000</v>
      </c>
      <c r="I13" s="123">
        <v>270000</v>
      </c>
      <c r="J13" s="161"/>
      <c r="K13" s="161"/>
      <c r="L13" s="123">
        <v>270000</v>
      </c>
      <c r="M13" s="161"/>
      <c r="N13" s="161"/>
      <c r="O13" s="161"/>
      <c r="P13" s="161"/>
      <c r="Q13" s="161"/>
      <c r="R13" s="161"/>
      <c r="S13" s="161"/>
      <c r="T13" s="161"/>
      <c r="U13" s="161"/>
      <c r="V13" s="161"/>
      <c r="W13" s="161"/>
    </row>
    <row r="14" ht="18.85" customHeight="1" spans="1:23">
      <c r="A14" s="151" t="s">
        <v>49</v>
      </c>
      <c r="B14" s="22" t="s">
        <v>151</v>
      </c>
      <c r="C14" s="23" t="s">
        <v>152</v>
      </c>
      <c r="D14" s="22" t="s">
        <v>83</v>
      </c>
      <c r="E14" s="22" t="s">
        <v>84</v>
      </c>
      <c r="F14" s="22" t="s">
        <v>153</v>
      </c>
      <c r="G14" s="22" t="s">
        <v>154</v>
      </c>
      <c r="H14" s="123">
        <v>1412</v>
      </c>
      <c r="I14" s="123">
        <v>1412</v>
      </c>
      <c r="J14" s="161"/>
      <c r="K14" s="161"/>
      <c r="L14" s="123">
        <v>1412</v>
      </c>
      <c r="M14" s="161"/>
      <c r="N14" s="161"/>
      <c r="O14" s="161"/>
      <c r="P14" s="161"/>
      <c r="Q14" s="161"/>
      <c r="R14" s="161"/>
      <c r="S14" s="161"/>
      <c r="T14" s="161"/>
      <c r="U14" s="161"/>
      <c r="V14" s="161"/>
      <c r="W14" s="161"/>
    </row>
    <row r="15" ht="18.85" customHeight="1" spans="1:23">
      <c r="A15" s="151" t="s">
        <v>49</v>
      </c>
      <c r="B15" s="22" t="s">
        <v>151</v>
      </c>
      <c r="C15" s="23" t="s">
        <v>152</v>
      </c>
      <c r="D15" s="22" t="s">
        <v>85</v>
      </c>
      <c r="E15" s="22" t="s">
        <v>86</v>
      </c>
      <c r="F15" s="22" t="s">
        <v>153</v>
      </c>
      <c r="G15" s="22" t="s">
        <v>154</v>
      </c>
      <c r="H15" s="123">
        <v>3530</v>
      </c>
      <c r="I15" s="123">
        <v>3530</v>
      </c>
      <c r="J15" s="161"/>
      <c r="K15" s="161"/>
      <c r="L15" s="123">
        <v>3530</v>
      </c>
      <c r="M15" s="161"/>
      <c r="N15" s="161"/>
      <c r="O15" s="161"/>
      <c r="P15" s="161"/>
      <c r="Q15" s="161"/>
      <c r="R15" s="161"/>
      <c r="S15" s="161"/>
      <c r="T15" s="161"/>
      <c r="U15" s="161"/>
      <c r="V15" s="161"/>
      <c r="W15" s="161"/>
    </row>
    <row r="16" ht="18.85" customHeight="1" spans="1:23">
      <c r="A16" s="151" t="s">
        <v>49</v>
      </c>
      <c r="B16" s="22" t="s">
        <v>155</v>
      </c>
      <c r="C16" s="23" t="s">
        <v>96</v>
      </c>
      <c r="D16" s="22" t="s">
        <v>95</v>
      </c>
      <c r="E16" s="22" t="s">
        <v>96</v>
      </c>
      <c r="F16" s="22" t="s">
        <v>156</v>
      </c>
      <c r="G16" s="22" t="s">
        <v>96</v>
      </c>
      <c r="H16" s="123">
        <v>194040</v>
      </c>
      <c r="I16" s="123">
        <v>194040</v>
      </c>
      <c r="J16" s="161"/>
      <c r="K16" s="161"/>
      <c r="L16" s="123">
        <v>194040</v>
      </c>
      <c r="M16" s="161"/>
      <c r="N16" s="161"/>
      <c r="O16" s="161"/>
      <c r="P16" s="161"/>
      <c r="Q16" s="161"/>
      <c r="R16" s="161"/>
      <c r="S16" s="161"/>
      <c r="T16" s="161"/>
      <c r="U16" s="161"/>
      <c r="V16" s="161"/>
      <c r="W16" s="161"/>
    </row>
    <row r="17" ht="18.85" customHeight="1" spans="1:23">
      <c r="A17" s="151" t="s">
        <v>49</v>
      </c>
      <c r="B17" s="122" t="s">
        <v>157</v>
      </c>
      <c r="C17" s="23" t="s">
        <v>158</v>
      </c>
      <c r="D17" s="22" t="s">
        <v>67</v>
      </c>
      <c r="E17" s="22" t="s">
        <v>68</v>
      </c>
      <c r="F17" s="22" t="s">
        <v>159</v>
      </c>
      <c r="G17" s="22" t="s">
        <v>160</v>
      </c>
      <c r="H17" s="123">
        <v>24000</v>
      </c>
      <c r="I17" s="123">
        <v>24000</v>
      </c>
      <c r="J17" s="161"/>
      <c r="K17" s="161"/>
      <c r="L17" s="123">
        <v>24000</v>
      </c>
      <c r="M17" s="161"/>
      <c r="N17" s="161"/>
      <c r="O17" s="161"/>
      <c r="P17" s="161"/>
      <c r="Q17" s="161"/>
      <c r="R17" s="161"/>
      <c r="S17" s="161"/>
      <c r="T17" s="161"/>
      <c r="U17" s="161"/>
      <c r="V17" s="161"/>
      <c r="W17" s="161"/>
    </row>
    <row r="18" ht="18.85" customHeight="1" spans="1:23">
      <c r="A18" s="151" t="s">
        <v>49</v>
      </c>
      <c r="B18" s="22" t="s">
        <v>161</v>
      </c>
      <c r="C18" s="23" t="s">
        <v>162</v>
      </c>
      <c r="D18" s="22" t="s">
        <v>67</v>
      </c>
      <c r="E18" s="22" t="s">
        <v>68</v>
      </c>
      <c r="F18" s="22" t="s">
        <v>163</v>
      </c>
      <c r="G18" s="22" t="s">
        <v>162</v>
      </c>
      <c r="H18" s="123">
        <v>14400</v>
      </c>
      <c r="I18" s="123">
        <v>14400</v>
      </c>
      <c r="J18" s="161"/>
      <c r="K18" s="161"/>
      <c r="L18" s="123">
        <v>14400</v>
      </c>
      <c r="M18" s="161"/>
      <c r="N18" s="161"/>
      <c r="O18" s="161"/>
      <c r="P18" s="161"/>
      <c r="Q18" s="161"/>
      <c r="R18" s="161"/>
      <c r="S18" s="161"/>
      <c r="T18" s="161"/>
      <c r="U18" s="161"/>
      <c r="V18" s="161"/>
      <c r="W18" s="161"/>
    </row>
    <row r="19" ht="18.85" customHeight="1" spans="1:23">
      <c r="A19" s="151" t="s">
        <v>49</v>
      </c>
      <c r="B19" s="22" t="s">
        <v>164</v>
      </c>
      <c r="C19" s="23" t="s">
        <v>165</v>
      </c>
      <c r="D19" s="22" t="s">
        <v>67</v>
      </c>
      <c r="E19" s="22" t="s">
        <v>68</v>
      </c>
      <c r="F19" s="22" t="s">
        <v>166</v>
      </c>
      <c r="G19" s="22" t="s">
        <v>167</v>
      </c>
      <c r="H19" s="123">
        <v>13520</v>
      </c>
      <c r="I19" s="123">
        <v>13520</v>
      </c>
      <c r="J19" s="161"/>
      <c r="K19" s="161"/>
      <c r="L19" s="123">
        <v>13520</v>
      </c>
      <c r="M19" s="161"/>
      <c r="N19" s="161"/>
      <c r="O19" s="161"/>
      <c r="P19" s="161"/>
      <c r="Q19" s="161"/>
      <c r="R19" s="161"/>
      <c r="S19" s="161"/>
      <c r="T19" s="161"/>
      <c r="U19" s="161"/>
      <c r="V19" s="161"/>
      <c r="W19" s="161"/>
    </row>
    <row r="20" ht="18.85" customHeight="1" spans="1:23">
      <c r="A20" s="151" t="s">
        <v>49</v>
      </c>
      <c r="B20" s="22" t="s">
        <v>164</v>
      </c>
      <c r="C20" s="23" t="s">
        <v>165</v>
      </c>
      <c r="D20" s="22" t="s">
        <v>67</v>
      </c>
      <c r="E20" s="22" t="s">
        <v>68</v>
      </c>
      <c r="F20" s="22" t="s">
        <v>168</v>
      </c>
      <c r="G20" s="22" t="s">
        <v>169</v>
      </c>
      <c r="H20" s="123">
        <v>980</v>
      </c>
      <c r="I20" s="123">
        <v>980</v>
      </c>
      <c r="J20" s="161"/>
      <c r="K20" s="161"/>
      <c r="L20" s="123">
        <v>980</v>
      </c>
      <c r="M20" s="161"/>
      <c r="N20" s="161"/>
      <c r="O20" s="161"/>
      <c r="P20" s="161"/>
      <c r="Q20" s="161"/>
      <c r="R20" s="161"/>
      <c r="S20" s="161"/>
      <c r="T20" s="161"/>
      <c r="U20" s="161"/>
      <c r="V20" s="161"/>
      <c r="W20" s="161"/>
    </row>
    <row r="21" ht="18.85" customHeight="1" spans="1:23">
      <c r="A21" s="151" t="s">
        <v>49</v>
      </c>
      <c r="B21" s="22" t="s">
        <v>164</v>
      </c>
      <c r="C21" s="23" t="s">
        <v>165</v>
      </c>
      <c r="D21" s="22" t="s">
        <v>67</v>
      </c>
      <c r="E21" s="22" t="s">
        <v>68</v>
      </c>
      <c r="F21" s="22" t="s">
        <v>170</v>
      </c>
      <c r="G21" s="22" t="s">
        <v>171</v>
      </c>
      <c r="H21" s="123">
        <v>3000</v>
      </c>
      <c r="I21" s="123">
        <v>3000</v>
      </c>
      <c r="J21" s="161"/>
      <c r="K21" s="161"/>
      <c r="L21" s="123">
        <v>3000</v>
      </c>
      <c r="M21" s="161"/>
      <c r="N21" s="161"/>
      <c r="O21" s="161"/>
      <c r="P21" s="161"/>
      <c r="Q21" s="161"/>
      <c r="R21" s="161"/>
      <c r="S21" s="161"/>
      <c r="T21" s="161"/>
      <c r="U21" s="161"/>
      <c r="V21" s="161"/>
      <c r="W21" s="161"/>
    </row>
    <row r="22" ht="18.85" customHeight="1" spans="1:23">
      <c r="A22" s="151" t="s">
        <v>49</v>
      </c>
      <c r="B22" s="22" t="s">
        <v>164</v>
      </c>
      <c r="C22" s="23" t="s">
        <v>165</v>
      </c>
      <c r="D22" s="22" t="s">
        <v>67</v>
      </c>
      <c r="E22" s="22" t="s">
        <v>68</v>
      </c>
      <c r="F22" s="22" t="s">
        <v>172</v>
      </c>
      <c r="G22" s="22" t="s">
        <v>173</v>
      </c>
      <c r="H22" s="123">
        <v>6300</v>
      </c>
      <c r="I22" s="123">
        <v>6300</v>
      </c>
      <c r="J22" s="161"/>
      <c r="K22" s="161"/>
      <c r="L22" s="123">
        <v>6300</v>
      </c>
      <c r="M22" s="161"/>
      <c r="N22" s="161"/>
      <c r="O22" s="161"/>
      <c r="P22" s="161"/>
      <c r="Q22" s="161"/>
      <c r="R22" s="161"/>
      <c r="S22" s="161"/>
      <c r="T22" s="161"/>
      <c r="U22" s="161"/>
      <c r="V22" s="161"/>
      <c r="W22" s="161"/>
    </row>
    <row r="23" ht="18.85" customHeight="1" spans="1:23">
      <c r="A23" s="151" t="s">
        <v>49</v>
      </c>
      <c r="B23" s="22" t="s">
        <v>164</v>
      </c>
      <c r="C23" s="23" t="s">
        <v>165</v>
      </c>
      <c r="D23" s="22" t="s">
        <v>67</v>
      </c>
      <c r="E23" s="22" t="s">
        <v>68</v>
      </c>
      <c r="F23" s="22" t="s">
        <v>174</v>
      </c>
      <c r="G23" s="22" t="s">
        <v>175</v>
      </c>
      <c r="H23" s="123">
        <v>12000</v>
      </c>
      <c r="I23" s="123">
        <v>12000</v>
      </c>
      <c r="J23" s="161"/>
      <c r="K23" s="161"/>
      <c r="L23" s="123">
        <v>12000</v>
      </c>
      <c r="M23" s="161"/>
      <c r="N23" s="161"/>
      <c r="O23" s="161"/>
      <c r="P23" s="161"/>
      <c r="Q23" s="161"/>
      <c r="R23" s="161"/>
      <c r="S23" s="161"/>
      <c r="T23" s="161"/>
      <c r="U23" s="161"/>
      <c r="V23" s="161"/>
      <c r="W23" s="161"/>
    </row>
    <row r="24" ht="18.85" customHeight="1" spans="1:23">
      <c r="A24" s="151" t="s">
        <v>49</v>
      </c>
      <c r="B24" s="22" t="s">
        <v>176</v>
      </c>
      <c r="C24" s="23" t="s">
        <v>123</v>
      </c>
      <c r="D24" s="22" t="s">
        <v>67</v>
      </c>
      <c r="E24" s="22" t="s">
        <v>68</v>
      </c>
      <c r="F24" s="22" t="s">
        <v>177</v>
      </c>
      <c r="G24" s="22" t="s">
        <v>123</v>
      </c>
      <c r="H24" s="123">
        <v>2000</v>
      </c>
      <c r="I24" s="123">
        <v>2000</v>
      </c>
      <c r="J24" s="161"/>
      <c r="K24" s="161"/>
      <c r="L24" s="123">
        <v>2000</v>
      </c>
      <c r="M24" s="161"/>
      <c r="N24" s="161"/>
      <c r="O24" s="161"/>
      <c r="P24" s="161"/>
      <c r="Q24" s="161"/>
      <c r="R24" s="161"/>
      <c r="S24" s="161"/>
      <c r="T24" s="161"/>
      <c r="U24" s="161"/>
      <c r="V24" s="161"/>
      <c r="W24" s="161"/>
    </row>
    <row r="25" ht="18.85" customHeight="1" spans="1:23">
      <c r="A25" s="151" t="s">
        <v>49</v>
      </c>
      <c r="B25" s="22" t="s">
        <v>178</v>
      </c>
      <c r="C25" s="23" t="s">
        <v>179</v>
      </c>
      <c r="D25" s="22" t="s">
        <v>67</v>
      </c>
      <c r="E25" s="22" t="s">
        <v>68</v>
      </c>
      <c r="F25" s="22" t="s">
        <v>149</v>
      </c>
      <c r="G25" s="22" t="s">
        <v>150</v>
      </c>
      <c r="H25" s="123">
        <v>54000</v>
      </c>
      <c r="I25" s="123">
        <v>54000</v>
      </c>
      <c r="J25" s="161"/>
      <c r="K25" s="161"/>
      <c r="L25" s="123">
        <v>54000</v>
      </c>
      <c r="M25" s="161"/>
      <c r="N25" s="161"/>
      <c r="O25" s="161"/>
      <c r="P25" s="161"/>
      <c r="Q25" s="161"/>
      <c r="R25" s="161"/>
      <c r="S25" s="161"/>
      <c r="T25" s="161"/>
      <c r="U25" s="161"/>
      <c r="V25" s="161"/>
      <c r="W25" s="161"/>
    </row>
    <row r="26" ht="18.85" customHeight="1" spans="1:23">
      <c r="A26" s="151" t="s">
        <v>49</v>
      </c>
      <c r="B26" s="22" t="s">
        <v>178</v>
      </c>
      <c r="C26" s="23" t="s">
        <v>179</v>
      </c>
      <c r="D26" s="22" t="s">
        <v>67</v>
      </c>
      <c r="E26" s="22" t="s">
        <v>68</v>
      </c>
      <c r="F26" s="22" t="s">
        <v>149</v>
      </c>
      <c r="G26" s="22" t="s">
        <v>150</v>
      </c>
      <c r="H26" s="123">
        <v>108000</v>
      </c>
      <c r="I26" s="123">
        <v>108000</v>
      </c>
      <c r="J26" s="161"/>
      <c r="K26" s="161"/>
      <c r="L26" s="123">
        <v>108000</v>
      </c>
      <c r="M26" s="161"/>
      <c r="N26" s="161"/>
      <c r="O26" s="161"/>
      <c r="P26" s="161"/>
      <c r="Q26" s="161"/>
      <c r="R26" s="161"/>
      <c r="S26" s="161"/>
      <c r="T26" s="161"/>
      <c r="U26" s="161"/>
      <c r="V26" s="161"/>
      <c r="W26" s="161"/>
    </row>
    <row r="27" ht="18.85" customHeight="1" spans="1:23">
      <c r="A27" s="151" t="s">
        <v>49</v>
      </c>
      <c r="B27" s="22" t="s">
        <v>180</v>
      </c>
      <c r="C27" s="23" t="s">
        <v>181</v>
      </c>
      <c r="D27" s="22" t="s">
        <v>73</v>
      </c>
      <c r="E27" s="22" t="s">
        <v>74</v>
      </c>
      <c r="F27" s="22" t="s">
        <v>166</v>
      </c>
      <c r="G27" s="22" t="s">
        <v>167</v>
      </c>
      <c r="H27" s="123">
        <v>1200</v>
      </c>
      <c r="I27" s="123">
        <v>1200</v>
      </c>
      <c r="J27" s="161"/>
      <c r="K27" s="161"/>
      <c r="L27" s="123">
        <v>1200</v>
      </c>
      <c r="M27" s="161"/>
      <c r="N27" s="161"/>
      <c r="O27" s="161"/>
      <c r="P27" s="161"/>
      <c r="Q27" s="161"/>
      <c r="R27" s="161"/>
      <c r="S27" s="161"/>
      <c r="T27" s="161"/>
      <c r="U27" s="161"/>
      <c r="V27" s="161"/>
      <c r="W27" s="161"/>
    </row>
    <row r="28" ht="18.85" customHeight="1" spans="1:23">
      <c r="A28" s="151" t="s">
        <v>49</v>
      </c>
      <c r="B28" s="22" t="s">
        <v>180</v>
      </c>
      <c r="C28" s="23" t="s">
        <v>181</v>
      </c>
      <c r="D28" s="22" t="s">
        <v>75</v>
      </c>
      <c r="E28" s="22" t="s">
        <v>76</v>
      </c>
      <c r="F28" s="22" t="s">
        <v>166</v>
      </c>
      <c r="G28" s="22" t="s">
        <v>167</v>
      </c>
      <c r="H28" s="123">
        <v>300</v>
      </c>
      <c r="I28" s="123">
        <v>300</v>
      </c>
      <c r="J28" s="161"/>
      <c r="K28" s="161"/>
      <c r="L28" s="123">
        <v>300</v>
      </c>
      <c r="M28" s="161"/>
      <c r="N28" s="161"/>
      <c r="O28" s="161"/>
      <c r="P28" s="161"/>
      <c r="Q28" s="161"/>
      <c r="R28" s="161"/>
      <c r="S28" s="161"/>
      <c r="T28" s="161"/>
      <c r="U28" s="161"/>
      <c r="V28" s="161"/>
      <c r="W28" s="161"/>
    </row>
    <row r="29" ht="18.85" customHeight="1" spans="1:23">
      <c r="A29" s="151" t="s">
        <v>49</v>
      </c>
      <c r="B29" s="22" t="s">
        <v>182</v>
      </c>
      <c r="C29" s="23" t="s">
        <v>183</v>
      </c>
      <c r="D29" s="22" t="s">
        <v>67</v>
      </c>
      <c r="E29" s="22" t="s">
        <v>68</v>
      </c>
      <c r="F29" s="22" t="s">
        <v>184</v>
      </c>
      <c r="G29" s="22" t="s">
        <v>185</v>
      </c>
      <c r="H29" s="123">
        <v>6432</v>
      </c>
      <c r="I29" s="123">
        <v>6432</v>
      </c>
      <c r="J29" s="161"/>
      <c r="K29" s="161"/>
      <c r="L29" s="123">
        <v>6432</v>
      </c>
      <c r="M29" s="161"/>
      <c r="N29" s="161"/>
      <c r="O29" s="161"/>
      <c r="P29" s="161"/>
      <c r="Q29" s="161"/>
      <c r="R29" s="161"/>
      <c r="S29" s="161"/>
      <c r="T29" s="161"/>
      <c r="U29" s="161"/>
      <c r="V29" s="161"/>
      <c r="W29" s="161"/>
    </row>
    <row r="30" ht="18.85" customHeight="1" spans="1:23">
      <c r="A30" s="151" t="s">
        <v>49</v>
      </c>
      <c r="B30" s="22" t="s">
        <v>182</v>
      </c>
      <c r="C30" s="23" t="s">
        <v>183</v>
      </c>
      <c r="D30" s="152" t="s">
        <v>77</v>
      </c>
      <c r="E30" s="22" t="s">
        <v>78</v>
      </c>
      <c r="F30" s="22" t="s">
        <v>186</v>
      </c>
      <c r="G30" s="22" t="s">
        <v>187</v>
      </c>
      <c r="H30" s="123">
        <v>193920</v>
      </c>
      <c r="I30" s="123">
        <v>193920</v>
      </c>
      <c r="J30" s="161"/>
      <c r="K30" s="161"/>
      <c r="L30" s="123">
        <v>193920</v>
      </c>
      <c r="M30" s="161"/>
      <c r="N30" s="161"/>
      <c r="O30" s="161"/>
      <c r="P30" s="161"/>
      <c r="Q30" s="161"/>
      <c r="R30" s="161"/>
      <c r="S30" s="161"/>
      <c r="T30" s="161"/>
      <c r="U30" s="161"/>
      <c r="V30" s="161"/>
      <c r="W30" s="161"/>
    </row>
    <row r="31" ht="18.85" customHeight="1" spans="1:23">
      <c r="A31" s="151" t="s">
        <v>49</v>
      </c>
      <c r="B31" s="22" t="s">
        <v>182</v>
      </c>
      <c r="C31" s="23" t="s">
        <v>183</v>
      </c>
      <c r="D31" s="152" t="s">
        <v>85</v>
      </c>
      <c r="E31" s="22" t="s">
        <v>86</v>
      </c>
      <c r="F31" s="22" t="s">
        <v>153</v>
      </c>
      <c r="G31" s="22" t="s">
        <v>154</v>
      </c>
      <c r="H31" s="123">
        <v>78936</v>
      </c>
      <c r="I31" s="123">
        <v>78936</v>
      </c>
      <c r="J31" s="161"/>
      <c r="K31" s="161"/>
      <c r="L31" s="123">
        <v>78936</v>
      </c>
      <c r="M31" s="161"/>
      <c r="N31" s="161"/>
      <c r="O31" s="161"/>
      <c r="P31" s="161"/>
      <c r="Q31" s="161"/>
      <c r="R31" s="161"/>
      <c r="S31" s="161"/>
      <c r="T31" s="161"/>
      <c r="U31" s="161"/>
      <c r="V31" s="161"/>
      <c r="W31" s="161"/>
    </row>
    <row r="32" ht="18.85" customHeight="1" spans="1:23">
      <c r="A32" s="151" t="s">
        <v>49</v>
      </c>
      <c r="B32" s="22" t="s">
        <v>182</v>
      </c>
      <c r="C32" s="23" t="s">
        <v>183</v>
      </c>
      <c r="D32" s="152" t="s">
        <v>87</v>
      </c>
      <c r="E32" s="22" t="s">
        <v>88</v>
      </c>
      <c r="F32" s="22" t="s">
        <v>188</v>
      </c>
      <c r="G32" s="22" t="s">
        <v>189</v>
      </c>
      <c r="H32" s="123">
        <v>66540</v>
      </c>
      <c r="I32" s="123">
        <v>66540</v>
      </c>
      <c r="J32" s="161"/>
      <c r="K32" s="161"/>
      <c r="L32" s="123">
        <v>66540</v>
      </c>
      <c r="M32" s="161"/>
      <c r="N32" s="161"/>
      <c r="O32" s="161"/>
      <c r="P32" s="161"/>
      <c r="Q32" s="161"/>
      <c r="R32" s="161"/>
      <c r="S32" s="161"/>
      <c r="T32" s="161"/>
      <c r="U32" s="161"/>
      <c r="V32" s="161"/>
      <c r="W32" s="161"/>
    </row>
    <row r="33" ht="18.85" customHeight="1" spans="1:23">
      <c r="A33" s="151" t="s">
        <v>49</v>
      </c>
      <c r="B33" s="22" t="s">
        <v>182</v>
      </c>
      <c r="C33" s="23" t="s">
        <v>183</v>
      </c>
      <c r="D33" s="152" t="s">
        <v>89</v>
      </c>
      <c r="E33" s="22" t="s">
        <v>90</v>
      </c>
      <c r="F33" s="22" t="s">
        <v>184</v>
      </c>
      <c r="G33" s="22" t="s">
        <v>185</v>
      </c>
      <c r="H33" s="123">
        <v>1836</v>
      </c>
      <c r="I33" s="123">
        <v>1836</v>
      </c>
      <c r="J33" s="161"/>
      <c r="K33" s="161"/>
      <c r="L33" s="123">
        <v>1836</v>
      </c>
      <c r="M33" s="161"/>
      <c r="N33" s="161"/>
      <c r="O33" s="161"/>
      <c r="P33" s="161"/>
      <c r="Q33" s="161"/>
      <c r="R33" s="161"/>
      <c r="S33" s="161"/>
      <c r="T33" s="161"/>
      <c r="U33" s="161"/>
      <c r="V33" s="161"/>
      <c r="W33" s="161"/>
    </row>
    <row r="34" ht="18.85" customHeight="1" spans="1:23">
      <c r="A34" s="153" t="s">
        <v>49</v>
      </c>
      <c r="B34" s="154" t="s">
        <v>190</v>
      </c>
      <c r="C34" s="155" t="s">
        <v>191</v>
      </c>
      <c r="D34" s="156" t="s">
        <v>67</v>
      </c>
      <c r="E34" s="154" t="s">
        <v>68</v>
      </c>
      <c r="F34" s="154" t="s">
        <v>192</v>
      </c>
      <c r="G34" s="154" t="s">
        <v>193</v>
      </c>
      <c r="H34" s="123">
        <v>122400</v>
      </c>
      <c r="I34" s="123">
        <v>122400</v>
      </c>
      <c r="J34" s="161"/>
      <c r="K34" s="161"/>
      <c r="L34" s="123">
        <v>122400</v>
      </c>
      <c r="M34" s="161"/>
      <c r="N34" s="161"/>
      <c r="O34" s="161"/>
      <c r="P34" s="161"/>
      <c r="Q34" s="161"/>
      <c r="R34" s="161"/>
      <c r="S34" s="161"/>
      <c r="T34" s="161"/>
      <c r="U34" s="161"/>
      <c r="V34" s="161"/>
      <c r="W34" s="161"/>
    </row>
    <row r="35" ht="18.85" customHeight="1" spans="1:23">
      <c r="A35" s="153" t="s">
        <v>49</v>
      </c>
      <c r="B35" s="226" t="s">
        <v>194</v>
      </c>
      <c r="C35" s="158" t="s">
        <v>195</v>
      </c>
      <c r="D35" s="156" t="s">
        <v>67</v>
      </c>
      <c r="E35" s="154" t="s">
        <v>68</v>
      </c>
      <c r="F35" s="157">
        <v>30207</v>
      </c>
      <c r="G35" s="159" t="s">
        <v>169</v>
      </c>
      <c r="H35" s="123">
        <v>4000</v>
      </c>
      <c r="I35" s="123">
        <v>4000</v>
      </c>
      <c r="J35" s="161"/>
      <c r="K35" s="161"/>
      <c r="L35" s="123">
        <v>4000</v>
      </c>
      <c r="M35" s="162"/>
      <c r="N35" s="161"/>
      <c r="O35" s="161"/>
      <c r="P35" s="161"/>
      <c r="Q35" s="161"/>
      <c r="R35" s="161"/>
      <c r="S35" s="161"/>
      <c r="T35" s="161"/>
      <c r="U35" s="161"/>
      <c r="V35" s="161"/>
      <c r="W35" s="161"/>
    </row>
    <row r="36" ht="18.85" customHeight="1" spans="1:23">
      <c r="A36" s="153" t="s">
        <v>49</v>
      </c>
      <c r="B36" s="157" t="s">
        <v>196</v>
      </c>
      <c r="C36" s="158" t="s">
        <v>197</v>
      </c>
      <c r="D36" s="156" t="s">
        <v>67</v>
      </c>
      <c r="E36" s="154" t="s">
        <v>68</v>
      </c>
      <c r="F36" s="157">
        <v>30305</v>
      </c>
      <c r="G36" s="159" t="s">
        <v>198</v>
      </c>
      <c r="H36" s="123">
        <v>9120</v>
      </c>
      <c r="I36" s="123">
        <v>9120</v>
      </c>
      <c r="J36" s="161"/>
      <c r="K36" s="161"/>
      <c r="L36" s="123">
        <v>9120</v>
      </c>
      <c r="M36" s="162"/>
      <c r="N36" s="161"/>
      <c r="O36" s="161"/>
      <c r="P36" s="161"/>
      <c r="Q36" s="161"/>
      <c r="R36" s="161"/>
      <c r="S36" s="161"/>
      <c r="T36" s="161"/>
      <c r="U36" s="161"/>
      <c r="V36" s="161"/>
      <c r="W36" s="161"/>
    </row>
    <row r="37" ht="18.85" customHeight="1" spans="1:23">
      <c r="A37" s="153" t="s">
        <v>49</v>
      </c>
      <c r="B37" s="157" t="s">
        <v>196</v>
      </c>
      <c r="C37" s="158" t="s">
        <v>197</v>
      </c>
      <c r="D37" s="156" t="s">
        <v>67</v>
      </c>
      <c r="E37" s="154" t="s">
        <v>68</v>
      </c>
      <c r="F37" s="157">
        <v>30305</v>
      </c>
      <c r="G37" s="159" t="s">
        <v>198</v>
      </c>
      <c r="H37" s="123">
        <v>9960</v>
      </c>
      <c r="I37" s="123">
        <v>9960</v>
      </c>
      <c r="J37" s="161"/>
      <c r="K37" s="161"/>
      <c r="L37" s="123">
        <v>9960</v>
      </c>
      <c r="M37" s="162"/>
      <c r="N37" s="161"/>
      <c r="O37" s="161"/>
      <c r="P37" s="161"/>
      <c r="Q37" s="161"/>
      <c r="R37" s="161"/>
      <c r="S37" s="161"/>
      <c r="T37" s="161"/>
      <c r="U37" s="161"/>
      <c r="V37" s="161"/>
      <c r="W37" s="161"/>
    </row>
    <row r="38" ht="18.85" customHeight="1" spans="1:23">
      <c r="A38" s="36" t="s">
        <v>32</v>
      </c>
      <c r="B38" s="37"/>
      <c r="C38" s="37"/>
      <c r="D38" s="37"/>
      <c r="E38" s="37"/>
      <c r="F38" s="37"/>
      <c r="G38" s="38"/>
      <c r="H38" s="123">
        <v>1693742</v>
      </c>
      <c r="I38" s="123">
        <v>1693742</v>
      </c>
      <c r="J38" s="123"/>
      <c r="K38" s="123"/>
      <c r="L38" s="123">
        <v>1693742</v>
      </c>
      <c r="M38" s="163"/>
      <c r="N38" s="163"/>
      <c r="O38" s="163"/>
      <c r="P38" s="163"/>
      <c r="Q38" s="163"/>
      <c r="R38" s="163"/>
      <c r="S38" s="163"/>
      <c r="T38" s="163"/>
      <c r="U38" s="163"/>
      <c r="V38" s="163"/>
      <c r="W38" s="163"/>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pane ySplit="1" topLeftCell="A5" activePane="bottomLeft" state="frozen"/>
      <selection/>
      <selection pane="bottomLeft" activeCell="B18" sqref="A18:B18"/>
    </sheetView>
  </sheetViews>
  <sheetFormatPr defaultColWidth="9.11016949152542" defaultRowHeight="14.25" customHeight="1"/>
  <cols>
    <col min="1" max="1" width="14.5508474576271" customWidth="1"/>
    <col min="2" max="2" width="21" customWidth="1"/>
    <col min="3" max="3" width="31.3305084745763" customWidth="1"/>
    <col min="4" max="4" width="23.8898305084746" customWidth="1"/>
    <col min="5" max="5" width="15.5508474576271" customWidth="1"/>
    <col min="6" max="6" width="19.7796610169492" customWidth="1"/>
    <col min="7" max="7" width="14.8898305084746" customWidth="1"/>
    <col min="8" max="8" width="19.7796610169492" customWidth="1"/>
    <col min="9" max="16" width="14.2203389830508" customWidth="1"/>
    <col min="17" max="17" width="13.5508474576271" customWidth="1"/>
    <col min="18" max="23" width="15.220338983050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47"/>
      <c r="W2" s="66" t="s">
        <v>199</v>
      </c>
    </row>
    <row r="3" ht="27.85" customHeight="1" spans="1:23">
      <c r="A3" s="29" t="s">
        <v>200</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单位名称：新平彝族傣族自治县档案馆</v>
      </c>
      <c r="B4" s="136" t="str">
        <f t="shared" ref="B4" si="0">"单位名称："&amp;"绩效评价中心"</f>
        <v>单位名称：绩效评价中心</v>
      </c>
      <c r="C4" s="136"/>
      <c r="D4" s="136"/>
      <c r="E4" s="136"/>
      <c r="F4" s="136"/>
      <c r="G4" s="136"/>
      <c r="H4" s="136"/>
      <c r="I4" s="136"/>
      <c r="J4" s="7"/>
      <c r="K4" s="7"/>
      <c r="L4" s="7"/>
      <c r="M4" s="7"/>
      <c r="N4" s="7"/>
      <c r="O4" s="7"/>
      <c r="P4" s="7"/>
      <c r="Q4" s="7"/>
      <c r="U4" s="147"/>
      <c r="W4" s="121" t="s">
        <v>119</v>
      </c>
    </row>
    <row r="5" ht="21.8" customHeight="1" spans="1:23">
      <c r="A5" s="9" t="s">
        <v>201</v>
      </c>
      <c r="B5" s="9" t="s">
        <v>129</v>
      </c>
      <c r="C5" s="9" t="s">
        <v>130</v>
      </c>
      <c r="D5" s="9" t="s">
        <v>202</v>
      </c>
      <c r="E5" s="10" t="s">
        <v>131</v>
      </c>
      <c r="F5" s="10" t="s">
        <v>132</v>
      </c>
      <c r="G5" s="10" t="s">
        <v>133</v>
      </c>
      <c r="H5" s="10" t="s">
        <v>134</v>
      </c>
      <c r="I5" s="74" t="s">
        <v>32</v>
      </c>
      <c r="J5" s="74" t="s">
        <v>203</v>
      </c>
      <c r="K5" s="74"/>
      <c r="L5" s="74"/>
      <c r="M5" s="74"/>
      <c r="N5" s="144" t="s">
        <v>136</v>
      </c>
      <c r="O5" s="144"/>
      <c r="P5" s="144"/>
      <c r="Q5" s="10" t="s">
        <v>38</v>
      </c>
      <c r="R5" s="11" t="s">
        <v>55</v>
      </c>
      <c r="S5" s="12"/>
      <c r="T5" s="12"/>
      <c r="U5" s="12"/>
      <c r="V5" s="12"/>
      <c r="W5" s="13"/>
    </row>
    <row r="6" ht="21.8" customHeight="1" spans="1:23">
      <c r="A6" s="14"/>
      <c r="B6" s="14"/>
      <c r="C6" s="14"/>
      <c r="D6" s="14"/>
      <c r="E6" s="15"/>
      <c r="F6" s="15"/>
      <c r="G6" s="15"/>
      <c r="H6" s="15"/>
      <c r="I6" s="74"/>
      <c r="J6" s="58" t="s">
        <v>35</v>
      </c>
      <c r="K6" s="58"/>
      <c r="L6" s="58" t="s">
        <v>36</v>
      </c>
      <c r="M6" s="58" t="s">
        <v>37</v>
      </c>
      <c r="N6" s="145" t="s">
        <v>35</v>
      </c>
      <c r="O6" s="145" t="s">
        <v>36</v>
      </c>
      <c r="P6" s="145" t="s">
        <v>37</v>
      </c>
      <c r="Q6" s="15"/>
      <c r="R6" s="10" t="s">
        <v>34</v>
      </c>
      <c r="S6" s="10" t="s">
        <v>45</v>
      </c>
      <c r="T6" s="10" t="s">
        <v>142</v>
      </c>
      <c r="U6" s="10" t="s">
        <v>41</v>
      </c>
      <c r="V6" s="10" t="s">
        <v>42</v>
      </c>
      <c r="W6" s="10" t="s">
        <v>43</v>
      </c>
    </row>
    <row r="7" ht="40.6" customHeight="1" spans="1:23">
      <c r="A7" s="17"/>
      <c r="B7" s="17"/>
      <c r="C7" s="17"/>
      <c r="D7" s="17"/>
      <c r="E7" s="18"/>
      <c r="F7" s="18"/>
      <c r="G7" s="18"/>
      <c r="H7" s="18"/>
      <c r="I7" s="74"/>
      <c r="J7" s="58" t="s">
        <v>34</v>
      </c>
      <c r="K7" s="58" t="s">
        <v>204</v>
      </c>
      <c r="L7" s="58"/>
      <c r="M7" s="58"/>
      <c r="N7" s="18"/>
      <c r="O7" s="18"/>
      <c r="P7" s="18"/>
      <c r="Q7" s="18"/>
      <c r="R7" s="18"/>
      <c r="S7" s="18"/>
      <c r="T7" s="18"/>
      <c r="U7" s="19"/>
      <c r="V7" s="18"/>
      <c r="W7" s="18"/>
    </row>
    <row r="8" ht="15.05" customHeight="1" spans="1:23">
      <c r="A8" s="137">
        <v>1</v>
      </c>
      <c r="B8" s="138">
        <v>2</v>
      </c>
      <c r="C8" s="138">
        <v>3</v>
      </c>
      <c r="D8" s="138">
        <v>4</v>
      </c>
      <c r="E8" s="137">
        <v>5</v>
      </c>
      <c r="F8" s="137">
        <v>6</v>
      </c>
      <c r="G8" s="137">
        <v>7</v>
      </c>
      <c r="H8" s="137">
        <v>8</v>
      </c>
      <c r="I8" s="20">
        <v>9</v>
      </c>
      <c r="J8" s="20">
        <v>10</v>
      </c>
      <c r="K8" s="20">
        <v>11</v>
      </c>
      <c r="L8" s="20">
        <v>12</v>
      </c>
      <c r="M8" s="20">
        <v>13</v>
      </c>
      <c r="N8" s="20">
        <v>14</v>
      </c>
      <c r="O8" s="20">
        <v>15</v>
      </c>
      <c r="P8" s="20">
        <v>16</v>
      </c>
      <c r="Q8" s="20">
        <v>17</v>
      </c>
      <c r="R8" s="20">
        <v>18</v>
      </c>
      <c r="S8" s="20">
        <v>19</v>
      </c>
      <c r="T8" s="20">
        <v>20</v>
      </c>
      <c r="U8" s="20">
        <v>21</v>
      </c>
      <c r="V8" s="20">
        <v>22</v>
      </c>
      <c r="W8" s="20">
        <v>23</v>
      </c>
    </row>
    <row r="9" ht="20.25" customHeight="1" spans="1:23">
      <c r="A9" s="139"/>
      <c r="B9" s="140"/>
      <c r="C9" s="141" t="s">
        <v>205</v>
      </c>
      <c r="D9" s="142"/>
      <c r="E9" s="140"/>
      <c r="F9" s="141"/>
      <c r="G9" s="143"/>
      <c r="H9" s="143"/>
      <c r="I9" s="24">
        <v>1650000</v>
      </c>
      <c r="J9" s="24">
        <v>1650000</v>
      </c>
      <c r="K9" s="24">
        <v>1650000</v>
      </c>
      <c r="L9" s="20"/>
      <c r="M9" s="20"/>
      <c r="N9" s="20"/>
      <c r="O9" s="20"/>
      <c r="P9" s="20"/>
      <c r="Q9" s="20"/>
      <c r="R9" s="20"/>
      <c r="S9" s="20"/>
      <c r="T9" s="20"/>
      <c r="U9" s="20"/>
      <c r="V9" s="20"/>
      <c r="W9" s="20"/>
    </row>
    <row r="10" ht="20.25" customHeight="1" spans="1:23">
      <c r="A10" s="139" t="s">
        <v>206</v>
      </c>
      <c r="B10" s="140" t="s">
        <v>207</v>
      </c>
      <c r="C10" s="141" t="s">
        <v>205</v>
      </c>
      <c r="D10" s="142" t="s">
        <v>49</v>
      </c>
      <c r="E10" s="140">
        <v>2012604</v>
      </c>
      <c r="F10" s="141" t="s">
        <v>68</v>
      </c>
      <c r="G10" s="22" t="s">
        <v>174</v>
      </c>
      <c r="H10" s="22" t="s">
        <v>175</v>
      </c>
      <c r="I10" s="24">
        <v>150000</v>
      </c>
      <c r="J10" s="24">
        <v>150000</v>
      </c>
      <c r="K10" s="24">
        <v>150000</v>
      </c>
      <c r="L10" s="20"/>
      <c r="M10" s="20"/>
      <c r="N10" s="20"/>
      <c r="O10" s="20"/>
      <c r="P10" s="20"/>
      <c r="Q10" s="20"/>
      <c r="R10" s="20"/>
      <c r="S10" s="20"/>
      <c r="T10" s="20"/>
      <c r="U10" s="20"/>
      <c r="V10" s="20"/>
      <c r="W10" s="20"/>
    </row>
    <row r="11" ht="20.25" customHeight="1" spans="1:23">
      <c r="A11" s="139" t="s">
        <v>208</v>
      </c>
      <c r="B11" s="140" t="s">
        <v>207</v>
      </c>
      <c r="C11" s="141" t="s">
        <v>205</v>
      </c>
      <c r="D11" s="142" t="s">
        <v>49</v>
      </c>
      <c r="E11" s="140">
        <v>2012604</v>
      </c>
      <c r="F11" s="141" t="s">
        <v>68</v>
      </c>
      <c r="G11" s="22" t="s">
        <v>209</v>
      </c>
      <c r="H11" s="22" t="s">
        <v>210</v>
      </c>
      <c r="I11" s="24">
        <v>1000000</v>
      </c>
      <c r="J11" s="24">
        <v>1000000</v>
      </c>
      <c r="K11" s="24">
        <v>1000000</v>
      </c>
      <c r="L11" s="20"/>
      <c r="M11" s="20"/>
      <c r="N11" s="20"/>
      <c r="O11" s="20"/>
      <c r="P11" s="20"/>
      <c r="Q11" s="20"/>
      <c r="R11" s="20"/>
      <c r="S11" s="20"/>
      <c r="T11" s="20"/>
      <c r="U11" s="20"/>
      <c r="V11" s="20"/>
      <c r="W11" s="20"/>
    </row>
    <row r="12" ht="20.25" customHeight="1" spans="1:23">
      <c r="A12" s="139" t="s">
        <v>211</v>
      </c>
      <c r="B12" s="140" t="s">
        <v>207</v>
      </c>
      <c r="C12" s="141" t="s">
        <v>205</v>
      </c>
      <c r="D12" s="142" t="s">
        <v>49</v>
      </c>
      <c r="E12" s="140">
        <v>2012604</v>
      </c>
      <c r="F12" s="141" t="s">
        <v>68</v>
      </c>
      <c r="G12" s="22" t="s">
        <v>209</v>
      </c>
      <c r="H12" s="22" t="s">
        <v>210</v>
      </c>
      <c r="I12" s="24">
        <v>500000</v>
      </c>
      <c r="J12" s="24">
        <v>500000</v>
      </c>
      <c r="K12" s="24">
        <v>500000</v>
      </c>
      <c r="L12" s="20"/>
      <c r="M12" s="20"/>
      <c r="N12" s="20"/>
      <c r="O12" s="20"/>
      <c r="P12" s="20"/>
      <c r="Q12" s="20"/>
      <c r="R12" s="20"/>
      <c r="S12" s="20"/>
      <c r="T12" s="20"/>
      <c r="U12" s="20"/>
      <c r="V12" s="20"/>
      <c r="W12" s="20"/>
    </row>
    <row r="13" ht="20.25" customHeight="1" spans="1:23">
      <c r="A13" s="139"/>
      <c r="B13" s="140"/>
      <c r="C13" s="141" t="s">
        <v>212</v>
      </c>
      <c r="D13" s="142"/>
      <c r="E13" s="140"/>
      <c r="F13" s="141"/>
      <c r="G13" s="51"/>
      <c r="H13" s="51"/>
      <c r="I13" s="24">
        <v>124532.8</v>
      </c>
      <c r="J13" s="24"/>
      <c r="K13" s="24"/>
      <c r="L13" s="20"/>
      <c r="M13" s="20"/>
      <c r="N13" s="20"/>
      <c r="O13" s="20"/>
      <c r="P13" s="20"/>
      <c r="Q13" s="20"/>
      <c r="R13" s="24">
        <v>124532.8</v>
      </c>
      <c r="S13" s="20"/>
      <c r="T13" s="20"/>
      <c r="U13" s="20"/>
      <c r="V13" s="20"/>
      <c r="W13" s="24">
        <v>124532.8</v>
      </c>
    </row>
    <row r="14" ht="20.25" customHeight="1" spans="1:23">
      <c r="A14" s="139" t="s">
        <v>213</v>
      </c>
      <c r="B14" s="140" t="s">
        <v>214</v>
      </c>
      <c r="C14" s="141" t="s">
        <v>212</v>
      </c>
      <c r="D14" s="142" t="s">
        <v>49</v>
      </c>
      <c r="E14" s="140">
        <v>2012604</v>
      </c>
      <c r="F14" s="141" t="s">
        <v>68</v>
      </c>
      <c r="G14" s="22" t="s">
        <v>215</v>
      </c>
      <c r="H14" s="22" t="s">
        <v>216</v>
      </c>
      <c r="I14" s="24">
        <v>2400</v>
      </c>
      <c r="J14" s="24"/>
      <c r="K14" s="24"/>
      <c r="L14" s="20"/>
      <c r="M14" s="20"/>
      <c r="N14" s="20"/>
      <c r="O14" s="20"/>
      <c r="P14" s="20"/>
      <c r="Q14" s="20"/>
      <c r="R14" s="24">
        <v>2400</v>
      </c>
      <c r="S14" s="20"/>
      <c r="T14" s="20"/>
      <c r="U14" s="20"/>
      <c r="V14" s="20"/>
      <c r="W14" s="24">
        <v>2400</v>
      </c>
    </row>
    <row r="15" ht="20.25" customHeight="1" spans="1:23">
      <c r="A15" s="139" t="s">
        <v>217</v>
      </c>
      <c r="B15" s="140" t="s">
        <v>214</v>
      </c>
      <c r="C15" s="141" t="s">
        <v>212</v>
      </c>
      <c r="D15" s="142" t="s">
        <v>49</v>
      </c>
      <c r="E15" s="140">
        <v>2012604</v>
      </c>
      <c r="F15" s="141" t="s">
        <v>68</v>
      </c>
      <c r="G15" s="22" t="s">
        <v>215</v>
      </c>
      <c r="H15" s="22" t="s">
        <v>216</v>
      </c>
      <c r="I15" s="24">
        <v>4200</v>
      </c>
      <c r="J15" s="24"/>
      <c r="K15" s="24"/>
      <c r="L15" s="20"/>
      <c r="M15" s="20"/>
      <c r="N15" s="20"/>
      <c r="O15" s="20"/>
      <c r="P15" s="20"/>
      <c r="Q15" s="20"/>
      <c r="R15" s="24">
        <v>4200</v>
      </c>
      <c r="S15" s="20"/>
      <c r="T15" s="20"/>
      <c r="U15" s="20"/>
      <c r="V15" s="20"/>
      <c r="W15" s="24">
        <v>4200</v>
      </c>
    </row>
    <row r="16" ht="20.25" customHeight="1" spans="1:23">
      <c r="A16" s="139" t="s">
        <v>218</v>
      </c>
      <c r="B16" s="140" t="s">
        <v>214</v>
      </c>
      <c r="C16" s="141" t="s">
        <v>212</v>
      </c>
      <c r="D16" s="142" t="s">
        <v>49</v>
      </c>
      <c r="E16" s="140">
        <v>2012604</v>
      </c>
      <c r="F16" s="141" t="s">
        <v>68</v>
      </c>
      <c r="G16" s="22" t="s">
        <v>215</v>
      </c>
      <c r="H16" s="22" t="s">
        <v>216</v>
      </c>
      <c r="I16" s="24">
        <v>111932.8</v>
      </c>
      <c r="J16" s="24"/>
      <c r="K16" s="24"/>
      <c r="L16" s="20"/>
      <c r="M16" s="20"/>
      <c r="N16" s="20"/>
      <c r="O16" s="20"/>
      <c r="P16" s="20"/>
      <c r="Q16" s="20"/>
      <c r="R16" s="24">
        <v>111932.8</v>
      </c>
      <c r="S16" s="20"/>
      <c r="T16" s="20"/>
      <c r="U16" s="20"/>
      <c r="V16" s="20"/>
      <c r="W16" s="24">
        <v>111932.8</v>
      </c>
    </row>
    <row r="17" ht="20.25" customHeight="1" spans="1:23">
      <c r="A17" s="139" t="s">
        <v>219</v>
      </c>
      <c r="B17" s="140" t="s">
        <v>214</v>
      </c>
      <c r="C17" s="141" t="s">
        <v>212</v>
      </c>
      <c r="D17" s="142" t="s">
        <v>49</v>
      </c>
      <c r="E17" s="140">
        <v>2012604</v>
      </c>
      <c r="F17" s="141" t="s">
        <v>68</v>
      </c>
      <c r="G17" s="22" t="s">
        <v>215</v>
      </c>
      <c r="H17" s="22" t="s">
        <v>216</v>
      </c>
      <c r="I17" s="24">
        <v>6000</v>
      </c>
      <c r="J17" s="24"/>
      <c r="K17" s="24"/>
      <c r="L17" s="20"/>
      <c r="M17" s="20"/>
      <c r="N17" s="20"/>
      <c r="O17" s="20"/>
      <c r="P17" s="20"/>
      <c r="Q17" s="20"/>
      <c r="R17" s="24">
        <v>6000</v>
      </c>
      <c r="S17" s="20"/>
      <c r="T17" s="20"/>
      <c r="U17" s="20"/>
      <c r="V17" s="20"/>
      <c r="W17" s="24">
        <v>6000</v>
      </c>
    </row>
    <row r="18" ht="20.25" customHeight="1" spans="1:23">
      <c r="A18" s="139"/>
      <c r="B18" s="140"/>
      <c r="C18" s="141" t="s">
        <v>220</v>
      </c>
      <c r="D18" s="142"/>
      <c r="E18" s="140"/>
      <c r="F18" s="141"/>
      <c r="G18" s="51"/>
      <c r="H18" s="51"/>
      <c r="I18" s="24">
        <v>747899.7</v>
      </c>
      <c r="J18" s="24">
        <v>747899.7</v>
      </c>
      <c r="K18" s="24">
        <v>747899.7</v>
      </c>
      <c r="L18" s="20"/>
      <c r="M18" s="20"/>
      <c r="N18" s="20"/>
      <c r="O18" s="20"/>
      <c r="P18" s="20"/>
      <c r="Q18" s="20"/>
      <c r="R18" s="24"/>
      <c r="S18" s="20"/>
      <c r="T18" s="20"/>
      <c r="U18" s="20"/>
      <c r="V18" s="20"/>
      <c r="W18" s="24"/>
    </row>
    <row r="19" ht="20.25" customHeight="1" spans="1:23">
      <c r="A19" s="139" t="s">
        <v>221</v>
      </c>
      <c r="B19" s="140" t="s">
        <v>222</v>
      </c>
      <c r="C19" s="141" t="s">
        <v>220</v>
      </c>
      <c r="D19" s="142" t="s">
        <v>49</v>
      </c>
      <c r="E19" s="140">
        <v>2012604</v>
      </c>
      <c r="F19" s="141" t="s">
        <v>68</v>
      </c>
      <c r="G19" s="22" t="s">
        <v>166</v>
      </c>
      <c r="H19" s="22" t="s">
        <v>167</v>
      </c>
      <c r="I19" s="24">
        <v>299999.7</v>
      </c>
      <c r="J19" s="24">
        <v>299999.7</v>
      </c>
      <c r="K19" s="24">
        <v>299999.7</v>
      </c>
      <c r="L19" s="20"/>
      <c r="M19" s="20"/>
      <c r="N19" s="20"/>
      <c r="O19" s="20"/>
      <c r="P19" s="20"/>
      <c r="Q19" s="20"/>
      <c r="R19" s="24"/>
      <c r="S19" s="20"/>
      <c r="T19" s="20"/>
      <c r="U19" s="20"/>
      <c r="V19" s="20"/>
      <c r="W19" s="24"/>
    </row>
    <row r="20" ht="20.25" customHeight="1" spans="1:23">
      <c r="A20" s="139" t="s">
        <v>223</v>
      </c>
      <c r="B20" s="140" t="s">
        <v>222</v>
      </c>
      <c r="C20" s="141" t="s">
        <v>220</v>
      </c>
      <c r="D20" s="142" t="s">
        <v>49</v>
      </c>
      <c r="E20" s="140">
        <v>2012604</v>
      </c>
      <c r="F20" s="141" t="s">
        <v>68</v>
      </c>
      <c r="G20" s="22" t="s">
        <v>166</v>
      </c>
      <c r="H20" s="22" t="s">
        <v>167</v>
      </c>
      <c r="I20" s="24">
        <v>364300</v>
      </c>
      <c r="J20" s="24">
        <v>364300</v>
      </c>
      <c r="K20" s="24">
        <v>364300</v>
      </c>
      <c r="L20" s="20"/>
      <c r="M20" s="20"/>
      <c r="N20" s="20"/>
      <c r="O20" s="20"/>
      <c r="P20" s="20"/>
      <c r="Q20" s="20"/>
      <c r="R20" s="24"/>
      <c r="S20" s="20"/>
      <c r="T20" s="20"/>
      <c r="U20" s="20"/>
      <c r="V20" s="20"/>
      <c r="W20" s="24"/>
    </row>
    <row r="21" ht="20.25" customHeight="1" spans="1:23">
      <c r="A21" s="139" t="s">
        <v>224</v>
      </c>
      <c r="B21" s="140" t="s">
        <v>222</v>
      </c>
      <c r="C21" s="141" t="s">
        <v>220</v>
      </c>
      <c r="D21" s="142" t="s">
        <v>49</v>
      </c>
      <c r="E21" s="140">
        <v>2012604</v>
      </c>
      <c r="F21" s="141" t="s">
        <v>68</v>
      </c>
      <c r="G21" s="22" t="s">
        <v>166</v>
      </c>
      <c r="H21" s="22" t="s">
        <v>167</v>
      </c>
      <c r="I21" s="24">
        <v>50000</v>
      </c>
      <c r="J21" s="24">
        <v>50000</v>
      </c>
      <c r="K21" s="24">
        <v>50000</v>
      </c>
      <c r="L21" s="20"/>
      <c r="M21" s="20"/>
      <c r="N21" s="20"/>
      <c r="O21" s="20"/>
      <c r="P21" s="20"/>
      <c r="Q21" s="20"/>
      <c r="R21" s="24"/>
      <c r="S21" s="20"/>
      <c r="T21" s="20"/>
      <c r="U21" s="20"/>
      <c r="V21" s="20"/>
      <c r="W21" s="24"/>
    </row>
    <row r="22" ht="20.25" customHeight="1" spans="1:23">
      <c r="A22" s="139" t="s">
        <v>225</v>
      </c>
      <c r="B22" s="140" t="s">
        <v>222</v>
      </c>
      <c r="C22" s="141" t="s">
        <v>220</v>
      </c>
      <c r="D22" s="142" t="s">
        <v>49</v>
      </c>
      <c r="E22" s="140">
        <v>2012604</v>
      </c>
      <c r="F22" s="141" t="s">
        <v>68</v>
      </c>
      <c r="G22" s="22" t="s">
        <v>226</v>
      </c>
      <c r="H22" s="22" t="s">
        <v>227</v>
      </c>
      <c r="I22" s="24">
        <v>2400</v>
      </c>
      <c r="J22" s="24">
        <v>2400</v>
      </c>
      <c r="K22" s="24">
        <v>2400</v>
      </c>
      <c r="L22" s="20"/>
      <c r="M22" s="20"/>
      <c r="N22" s="20"/>
      <c r="O22" s="20"/>
      <c r="P22" s="20"/>
      <c r="Q22" s="20"/>
      <c r="R22" s="24"/>
      <c r="S22" s="20"/>
      <c r="T22" s="20"/>
      <c r="U22" s="20"/>
      <c r="V22" s="20"/>
      <c r="W22" s="24"/>
    </row>
    <row r="23" ht="20.25" customHeight="1" spans="1:23">
      <c r="A23" s="139" t="s">
        <v>228</v>
      </c>
      <c r="B23" s="140" t="s">
        <v>222</v>
      </c>
      <c r="C23" s="141" t="s">
        <v>220</v>
      </c>
      <c r="D23" s="142" t="s">
        <v>49</v>
      </c>
      <c r="E23" s="140">
        <v>2012604</v>
      </c>
      <c r="F23" s="141" t="s">
        <v>68</v>
      </c>
      <c r="G23" s="22" t="s">
        <v>229</v>
      </c>
      <c r="H23" s="22" t="s">
        <v>230</v>
      </c>
      <c r="I23" s="24">
        <v>31200</v>
      </c>
      <c r="J23" s="24">
        <v>31200</v>
      </c>
      <c r="K23" s="24">
        <v>31200</v>
      </c>
      <c r="L23" s="20"/>
      <c r="M23" s="20"/>
      <c r="N23" s="20"/>
      <c r="O23" s="20"/>
      <c r="P23" s="20"/>
      <c r="Q23" s="20"/>
      <c r="R23" s="24"/>
      <c r="S23" s="20"/>
      <c r="T23" s="20"/>
      <c r="U23" s="20"/>
      <c r="V23" s="20"/>
      <c r="W23" s="24"/>
    </row>
    <row r="24" ht="18.85" customHeight="1" spans="1:23">
      <c r="A24" s="36" t="s">
        <v>32</v>
      </c>
      <c r="B24" s="37"/>
      <c r="C24" s="37"/>
      <c r="D24" s="37"/>
      <c r="E24" s="37"/>
      <c r="F24" s="37"/>
      <c r="G24" s="37"/>
      <c r="H24" s="38"/>
      <c r="I24" s="24">
        <v>2522432.5</v>
      </c>
      <c r="J24" s="24">
        <v>2397899.7</v>
      </c>
      <c r="K24" s="24">
        <v>2397899.7</v>
      </c>
      <c r="L24" s="146"/>
      <c r="M24" s="146"/>
      <c r="N24" s="146"/>
      <c r="O24" s="146"/>
      <c r="P24" s="146"/>
      <c r="Q24" s="146"/>
      <c r="R24" s="24">
        <v>124532.8</v>
      </c>
      <c r="S24" s="146"/>
      <c r="T24" s="146"/>
      <c r="U24" s="108"/>
      <c r="V24" s="146"/>
      <c r="W24" s="24">
        <v>124532.8</v>
      </c>
    </row>
  </sheetData>
  <mergeCells count="28">
    <mergeCell ref="A3:W3"/>
    <mergeCell ref="A4:I4"/>
    <mergeCell ref="J5:M5"/>
    <mergeCell ref="N5:P5"/>
    <mergeCell ref="R5:W5"/>
    <mergeCell ref="J6:K6"/>
    <mergeCell ref="A24:H2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workbookViewId="0">
      <pane ySplit="1" topLeftCell="A10" activePane="bottomLeft" state="frozen"/>
      <selection/>
      <selection pane="bottomLeft" activeCell="J17" sqref="J17"/>
    </sheetView>
  </sheetViews>
  <sheetFormatPr defaultColWidth="9.11016949152542" defaultRowHeight="11.95" customHeight="1"/>
  <cols>
    <col min="1" max="1" width="34.2203389830508" customWidth="1"/>
    <col min="2" max="2" width="30.9406779661017" customWidth="1"/>
    <col min="3" max="3" width="17.2203389830508" customWidth="1"/>
    <col min="4" max="4" width="21" customWidth="1"/>
    <col min="5" max="5" width="23.5508474576271" customWidth="1"/>
    <col min="6" max="6" width="11.2203389830508" customWidth="1"/>
    <col min="7" max="7" width="10.3305084745763" customWidth="1"/>
    <col min="8" max="8" width="9.33050847457627" customWidth="1"/>
    <col min="9" max="9" width="13.4406779661017" customWidth="1"/>
    <col min="10" max="10" width="27.4406779661017" customWidth="1"/>
  </cols>
  <sheetData>
    <row r="1" customHeight="1" spans="1:10">
      <c r="A1" s="1"/>
      <c r="B1" s="1"/>
      <c r="C1" s="1"/>
      <c r="D1" s="1"/>
      <c r="E1" s="1"/>
      <c r="F1" s="1"/>
      <c r="G1" s="1"/>
      <c r="H1" s="1"/>
      <c r="I1" s="1"/>
      <c r="J1" s="1"/>
    </row>
    <row r="2" customHeight="1" spans="10:10">
      <c r="J2" s="65" t="s">
        <v>231</v>
      </c>
    </row>
    <row r="3" ht="28.5" customHeight="1" spans="1:10">
      <c r="A3" s="56" t="s">
        <v>232</v>
      </c>
      <c r="B3" s="29"/>
      <c r="C3" s="29"/>
      <c r="D3" s="29"/>
      <c r="E3" s="29"/>
      <c r="F3" s="57"/>
      <c r="G3" s="29"/>
      <c r="H3" s="57"/>
      <c r="I3" s="57"/>
      <c r="J3" s="29"/>
    </row>
    <row r="4" ht="15.05" customHeight="1" spans="1:1">
      <c r="A4" s="5" t="str">
        <f>'部门财务收支预算总表01-1'!A4</f>
        <v>单位名称：新平彝族傣族自治县档案馆</v>
      </c>
    </row>
    <row r="5" ht="14.25" customHeight="1" spans="1:10">
      <c r="A5" s="58" t="s">
        <v>233</v>
      </c>
      <c r="B5" s="58" t="s">
        <v>234</v>
      </c>
      <c r="C5" s="58" t="s">
        <v>235</v>
      </c>
      <c r="D5" s="58" t="s">
        <v>236</v>
      </c>
      <c r="E5" s="58" t="s">
        <v>237</v>
      </c>
      <c r="F5" s="59" t="s">
        <v>238</v>
      </c>
      <c r="G5" s="58" t="s">
        <v>239</v>
      </c>
      <c r="H5" s="59" t="s">
        <v>240</v>
      </c>
      <c r="I5" s="59" t="s">
        <v>241</v>
      </c>
      <c r="J5" s="58" t="s">
        <v>242</v>
      </c>
    </row>
    <row r="6" ht="14.25" customHeight="1" spans="1:10">
      <c r="A6" s="58">
        <v>1</v>
      </c>
      <c r="B6" s="58">
        <v>2</v>
      </c>
      <c r="C6" s="58">
        <v>3</v>
      </c>
      <c r="D6" s="58">
        <v>4</v>
      </c>
      <c r="E6" s="58">
        <v>5</v>
      </c>
      <c r="F6" s="59">
        <v>6</v>
      </c>
      <c r="G6" s="58">
        <v>7</v>
      </c>
      <c r="H6" s="59">
        <v>8</v>
      </c>
      <c r="I6" s="59">
        <v>9</v>
      </c>
      <c r="J6" s="58">
        <v>10</v>
      </c>
    </row>
    <row r="7" ht="15.05" customHeight="1" spans="1:10">
      <c r="A7" s="51" t="s">
        <v>49</v>
      </c>
      <c r="B7" s="129"/>
      <c r="C7" s="61"/>
      <c r="D7" s="61"/>
      <c r="E7" s="62"/>
      <c r="F7" s="63"/>
      <c r="G7" s="62"/>
      <c r="H7" s="63"/>
      <c r="I7" s="63"/>
      <c r="J7" s="62"/>
    </row>
    <row r="8" ht="75" customHeight="1" spans="1:10">
      <c r="A8" s="130" t="s">
        <v>220</v>
      </c>
      <c r="B8" s="131" t="s">
        <v>243</v>
      </c>
      <c r="C8" s="132" t="s">
        <v>244</v>
      </c>
      <c r="D8" s="133" t="s">
        <v>245</v>
      </c>
      <c r="E8" s="134" t="s">
        <v>246</v>
      </c>
      <c r="F8" s="115" t="s">
        <v>247</v>
      </c>
      <c r="G8" s="130" t="s">
        <v>248</v>
      </c>
      <c r="H8" s="115" t="s">
        <v>249</v>
      </c>
      <c r="I8" s="115" t="s">
        <v>250</v>
      </c>
      <c r="J8" s="134" t="s">
        <v>251</v>
      </c>
    </row>
    <row r="9" ht="75" customHeight="1" spans="1:10">
      <c r="A9" s="130"/>
      <c r="B9" s="131"/>
      <c r="C9" s="132" t="s">
        <v>244</v>
      </c>
      <c r="D9" s="133" t="s">
        <v>245</v>
      </c>
      <c r="E9" s="134" t="s">
        <v>252</v>
      </c>
      <c r="F9" s="115" t="s">
        <v>247</v>
      </c>
      <c r="G9" s="130" t="s">
        <v>253</v>
      </c>
      <c r="H9" s="115" t="s">
        <v>254</v>
      </c>
      <c r="I9" s="115" t="s">
        <v>250</v>
      </c>
      <c r="J9" s="134" t="s">
        <v>255</v>
      </c>
    </row>
    <row r="10" ht="75" customHeight="1" spans="1:10">
      <c r="A10" s="130"/>
      <c r="B10" s="131"/>
      <c r="C10" s="132" t="s">
        <v>244</v>
      </c>
      <c r="D10" s="133" t="s">
        <v>245</v>
      </c>
      <c r="E10" s="134" t="s">
        <v>256</v>
      </c>
      <c r="F10" s="115" t="s">
        <v>257</v>
      </c>
      <c r="G10" s="130" t="s">
        <v>258</v>
      </c>
      <c r="H10" s="115" t="s">
        <v>259</v>
      </c>
      <c r="I10" s="115" t="s">
        <v>250</v>
      </c>
      <c r="J10" s="134" t="s">
        <v>260</v>
      </c>
    </row>
    <row r="11" ht="75" customHeight="1" spans="1:10">
      <c r="A11" s="130"/>
      <c r="B11" s="131"/>
      <c r="C11" s="132" t="s">
        <v>244</v>
      </c>
      <c r="D11" s="133" t="s">
        <v>261</v>
      </c>
      <c r="E11" s="134" t="s">
        <v>262</v>
      </c>
      <c r="F11" s="115" t="s">
        <v>247</v>
      </c>
      <c r="G11" s="130" t="s">
        <v>263</v>
      </c>
      <c r="H11" s="115" t="s">
        <v>264</v>
      </c>
      <c r="I11" s="115" t="s">
        <v>250</v>
      </c>
      <c r="J11" s="134" t="s">
        <v>265</v>
      </c>
    </row>
    <row r="12" ht="75" customHeight="1" spans="1:10">
      <c r="A12" s="130"/>
      <c r="B12" s="131"/>
      <c r="C12" s="132" t="s">
        <v>244</v>
      </c>
      <c r="D12" s="133" t="s">
        <v>266</v>
      </c>
      <c r="E12" s="134" t="s">
        <v>267</v>
      </c>
      <c r="F12" s="115" t="s">
        <v>257</v>
      </c>
      <c r="G12" s="130" t="s">
        <v>268</v>
      </c>
      <c r="H12" s="115" t="s">
        <v>269</v>
      </c>
      <c r="I12" s="115" t="s">
        <v>250</v>
      </c>
      <c r="J12" s="134" t="s">
        <v>270</v>
      </c>
    </row>
    <row r="13" ht="75" customHeight="1" spans="1:10">
      <c r="A13" s="130"/>
      <c r="B13" s="131"/>
      <c r="C13" s="132" t="s">
        <v>271</v>
      </c>
      <c r="D13" s="133" t="s">
        <v>272</v>
      </c>
      <c r="E13" s="134" t="s">
        <v>273</v>
      </c>
      <c r="F13" s="115" t="s">
        <v>257</v>
      </c>
      <c r="G13" s="130" t="s">
        <v>274</v>
      </c>
      <c r="H13" s="115" t="s">
        <v>264</v>
      </c>
      <c r="I13" s="115" t="s">
        <v>275</v>
      </c>
      <c r="J13" s="134" t="s">
        <v>276</v>
      </c>
    </row>
    <row r="14" ht="75" customHeight="1" spans="1:10">
      <c r="A14" s="130"/>
      <c r="B14" s="131"/>
      <c r="C14" s="132" t="s">
        <v>271</v>
      </c>
      <c r="D14" s="133" t="s">
        <v>277</v>
      </c>
      <c r="E14" s="134" t="s">
        <v>278</v>
      </c>
      <c r="F14" s="115" t="s">
        <v>247</v>
      </c>
      <c r="G14" s="130" t="s">
        <v>279</v>
      </c>
      <c r="H14" s="115" t="s">
        <v>280</v>
      </c>
      <c r="I14" s="115" t="s">
        <v>250</v>
      </c>
      <c r="J14" s="134" t="s">
        <v>281</v>
      </c>
    </row>
    <row r="15" ht="75" customHeight="1" spans="1:10">
      <c r="A15" s="130"/>
      <c r="B15" s="131"/>
      <c r="C15" s="132" t="s">
        <v>282</v>
      </c>
      <c r="D15" s="133" t="s">
        <v>283</v>
      </c>
      <c r="E15" s="134" t="s">
        <v>284</v>
      </c>
      <c r="F15" s="115" t="s">
        <v>247</v>
      </c>
      <c r="G15" s="130" t="s">
        <v>285</v>
      </c>
      <c r="H15" s="115" t="s">
        <v>264</v>
      </c>
      <c r="I15" s="115" t="s">
        <v>250</v>
      </c>
      <c r="J15" s="134" t="s">
        <v>286</v>
      </c>
    </row>
    <row r="16" ht="75" customHeight="1" spans="1:10">
      <c r="A16" s="130" t="s">
        <v>212</v>
      </c>
      <c r="B16" s="131" t="s">
        <v>287</v>
      </c>
      <c r="C16" s="51" t="s">
        <v>244</v>
      </c>
      <c r="D16" s="133" t="s">
        <v>245</v>
      </c>
      <c r="E16" s="135" t="s">
        <v>288</v>
      </c>
      <c r="F16" s="115" t="s">
        <v>257</v>
      </c>
      <c r="G16" s="130" t="s">
        <v>289</v>
      </c>
      <c r="H16" s="115" t="s">
        <v>290</v>
      </c>
      <c r="I16" s="115" t="s">
        <v>250</v>
      </c>
      <c r="J16" s="135" t="s">
        <v>291</v>
      </c>
    </row>
    <row r="17" ht="75" customHeight="1" spans="1:10">
      <c r="A17" s="130"/>
      <c r="B17" s="131"/>
      <c r="C17" s="51" t="s">
        <v>244</v>
      </c>
      <c r="D17" s="133" t="s">
        <v>245</v>
      </c>
      <c r="E17" s="135" t="s">
        <v>292</v>
      </c>
      <c r="F17" s="115" t="s">
        <v>257</v>
      </c>
      <c r="G17" s="130" t="s">
        <v>293</v>
      </c>
      <c r="H17" s="115" t="s">
        <v>290</v>
      </c>
      <c r="I17" s="115" t="s">
        <v>250</v>
      </c>
      <c r="J17" s="135" t="s">
        <v>294</v>
      </c>
    </row>
    <row r="18" ht="75" customHeight="1" spans="1:10">
      <c r="A18" s="130"/>
      <c r="B18" s="131"/>
      <c r="C18" s="51" t="s">
        <v>244</v>
      </c>
      <c r="D18" s="133" t="s">
        <v>261</v>
      </c>
      <c r="E18" s="135" t="s">
        <v>295</v>
      </c>
      <c r="F18" s="115" t="s">
        <v>257</v>
      </c>
      <c r="G18" s="130" t="s">
        <v>296</v>
      </c>
      <c r="H18" s="115" t="s">
        <v>264</v>
      </c>
      <c r="I18" s="115" t="s">
        <v>250</v>
      </c>
      <c r="J18" s="134" t="s">
        <v>297</v>
      </c>
    </row>
    <row r="19" ht="75" customHeight="1" spans="1:10">
      <c r="A19" s="130"/>
      <c r="B19" s="131"/>
      <c r="C19" s="51" t="s">
        <v>244</v>
      </c>
      <c r="D19" s="133" t="s">
        <v>266</v>
      </c>
      <c r="E19" s="135" t="s">
        <v>298</v>
      </c>
      <c r="F19" s="115" t="s">
        <v>299</v>
      </c>
      <c r="G19" s="130" t="s">
        <v>300</v>
      </c>
      <c r="H19" s="115" t="s">
        <v>301</v>
      </c>
      <c r="I19" s="115" t="s">
        <v>250</v>
      </c>
      <c r="J19" s="135" t="s">
        <v>302</v>
      </c>
    </row>
    <row r="20" ht="75" customHeight="1" spans="1:10">
      <c r="A20" s="130"/>
      <c r="B20" s="131"/>
      <c r="C20" s="51" t="s">
        <v>271</v>
      </c>
      <c r="D20" s="133" t="s">
        <v>272</v>
      </c>
      <c r="E20" s="135" t="s">
        <v>303</v>
      </c>
      <c r="F20" s="115" t="s">
        <v>257</v>
      </c>
      <c r="G20" s="130" t="s">
        <v>296</v>
      </c>
      <c r="H20" s="115" t="s">
        <v>264</v>
      </c>
      <c r="I20" s="115" t="s">
        <v>250</v>
      </c>
      <c r="J20" s="134" t="s">
        <v>304</v>
      </c>
    </row>
    <row r="21" ht="75" customHeight="1" spans="1:10">
      <c r="A21" s="130"/>
      <c r="B21" s="131"/>
      <c r="C21" s="51" t="s">
        <v>282</v>
      </c>
      <c r="D21" s="133" t="s">
        <v>283</v>
      </c>
      <c r="E21" s="135" t="s">
        <v>305</v>
      </c>
      <c r="F21" s="115" t="s">
        <v>247</v>
      </c>
      <c r="G21" s="130" t="s">
        <v>306</v>
      </c>
      <c r="H21" s="115" t="s">
        <v>264</v>
      </c>
      <c r="I21" s="115" t="s">
        <v>250</v>
      </c>
      <c r="J21" s="135" t="s">
        <v>307</v>
      </c>
    </row>
    <row r="22" s="128" customFormat="1" ht="85" customHeight="1" spans="1:10">
      <c r="A22" s="132" t="s">
        <v>205</v>
      </c>
      <c r="B22" s="131" t="s">
        <v>308</v>
      </c>
      <c r="C22" s="132" t="s">
        <v>244</v>
      </c>
      <c r="D22" s="133" t="s">
        <v>245</v>
      </c>
      <c r="E22" s="134" t="s">
        <v>309</v>
      </c>
      <c r="F22" s="134" t="s">
        <v>247</v>
      </c>
      <c r="G22" s="132" t="s">
        <v>310</v>
      </c>
      <c r="H22" s="134" t="s">
        <v>311</v>
      </c>
      <c r="I22" s="115" t="s">
        <v>250</v>
      </c>
      <c r="J22" s="134" t="s">
        <v>312</v>
      </c>
    </row>
    <row r="23" s="128" customFormat="1" ht="85" customHeight="1" spans="1:10">
      <c r="A23" s="132"/>
      <c r="B23" s="131"/>
      <c r="C23" s="132" t="s">
        <v>244</v>
      </c>
      <c r="D23" s="133" t="s">
        <v>245</v>
      </c>
      <c r="E23" s="134" t="s">
        <v>313</v>
      </c>
      <c r="F23" s="134" t="s">
        <v>257</v>
      </c>
      <c r="G23" s="130" t="s">
        <v>293</v>
      </c>
      <c r="H23" s="134" t="s">
        <v>314</v>
      </c>
      <c r="I23" s="134" t="s">
        <v>250</v>
      </c>
      <c r="J23" s="134" t="s">
        <v>312</v>
      </c>
    </row>
    <row r="24" s="128" customFormat="1" ht="85" customHeight="1" spans="1:10">
      <c r="A24" s="132"/>
      <c r="B24" s="131"/>
      <c r="C24" s="132" t="s">
        <v>244</v>
      </c>
      <c r="D24" s="133" t="s">
        <v>261</v>
      </c>
      <c r="E24" s="134" t="s">
        <v>295</v>
      </c>
      <c r="F24" s="134" t="s">
        <v>247</v>
      </c>
      <c r="G24" s="130" t="s">
        <v>296</v>
      </c>
      <c r="H24" s="134" t="s">
        <v>264</v>
      </c>
      <c r="I24" s="134" t="s">
        <v>250</v>
      </c>
      <c r="J24" s="134" t="s">
        <v>315</v>
      </c>
    </row>
    <row r="25" s="128" customFormat="1" ht="85" customHeight="1" spans="1:10">
      <c r="A25" s="132"/>
      <c r="B25" s="131"/>
      <c r="C25" s="132" t="s">
        <v>244</v>
      </c>
      <c r="D25" s="133" t="s">
        <v>261</v>
      </c>
      <c r="E25" s="134" t="s">
        <v>316</v>
      </c>
      <c r="F25" s="134" t="s">
        <v>247</v>
      </c>
      <c r="G25" s="130" t="s">
        <v>296</v>
      </c>
      <c r="H25" s="134" t="s">
        <v>264</v>
      </c>
      <c r="I25" s="134" t="s">
        <v>250</v>
      </c>
      <c r="J25" s="134" t="s">
        <v>304</v>
      </c>
    </row>
    <row r="26" s="128" customFormat="1" ht="85" customHeight="1" spans="1:10">
      <c r="A26" s="132"/>
      <c r="B26" s="131"/>
      <c r="C26" s="132" t="s">
        <v>244</v>
      </c>
      <c r="D26" s="133" t="s">
        <v>266</v>
      </c>
      <c r="E26" s="134" t="s">
        <v>317</v>
      </c>
      <c r="F26" s="134" t="s">
        <v>299</v>
      </c>
      <c r="G26" s="130" t="s">
        <v>300</v>
      </c>
      <c r="H26" s="134" t="s">
        <v>301</v>
      </c>
      <c r="I26" s="134" t="s">
        <v>250</v>
      </c>
      <c r="J26" s="134" t="s">
        <v>302</v>
      </c>
    </row>
    <row r="27" s="128" customFormat="1" ht="85" customHeight="1" spans="1:10">
      <c r="A27" s="132"/>
      <c r="B27" s="131"/>
      <c r="C27" s="132" t="s">
        <v>271</v>
      </c>
      <c r="D27" s="133" t="s">
        <v>277</v>
      </c>
      <c r="E27" s="134" t="s">
        <v>318</v>
      </c>
      <c r="F27" s="134" t="s">
        <v>247</v>
      </c>
      <c r="G27" s="130" t="s">
        <v>300</v>
      </c>
      <c r="H27" s="134" t="s">
        <v>280</v>
      </c>
      <c r="I27" s="134" t="s">
        <v>250</v>
      </c>
      <c r="J27" s="134" t="s">
        <v>319</v>
      </c>
    </row>
    <row r="28" s="128" customFormat="1" ht="97" customHeight="1" spans="1:10">
      <c r="A28" s="132"/>
      <c r="B28" s="131"/>
      <c r="C28" s="132" t="s">
        <v>282</v>
      </c>
      <c r="D28" s="133" t="s">
        <v>283</v>
      </c>
      <c r="E28" s="134" t="s">
        <v>320</v>
      </c>
      <c r="F28" s="134" t="s">
        <v>247</v>
      </c>
      <c r="G28" s="130" t="s">
        <v>306</v>
      </c>
      <c r="H28" s="134" t="s">
        <v>264</v>
      </c>
      <c r="I28" s="134" t="s">
        <v>250</v>
      </c>
      <c r="J28" s="134" t="s">
        <v>321</v>
      </c>
    </row>
  </sheetData>
  <mergeCells count="8">
    <mergeCell ref="A3:J3"/>
    <mergeCell ref="A4:H4"/>
    <mergeCell ref="A8:A15"/>
    <mergeCell ref="A16:A21"/>
    <mergeCell ref="A22:A28"/>
    <mergeCell ref="B8:B15"/>
    <mergeCell ref="B16:B21"/>
    <mergeCell ref="B22:B28"/>
  </mergeCells>
  <printOptions horizontalCentered="1"/>
  <pageMargins left="0.751388888888889" right="0.751388888888889" top="1" bottom="1" header="0.5" footer="0.5"/>
  <pageSetup paperSize="9" scale="44"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A4" sqref="A4"/>
    </sheetView>
  </sheetViews>
  <sheetFormatPr defaultColWidth="9.11016949152542" defaultRowHeight="14.25" customHeight="1" outlineLevelCol="5"/>
  <cols>
    <col min="1" max="1" width="29" customWidth="1"/>
    <col min="2" max="2" width="28.5508474576271" customWidth="1"/>
    <col min="3" max="3" width="31.5508474576271" customWidth="1"/>
    <col min="4" max="6" width="33.4406779661017" customWidth="1"/>
  </cols>
  <sheetData>
    <row r="1" customHeight="1" spans="1:6">
      <c r="A1" s="1"/>
      <c r="B1" s="1"/>
      <c r="C1" s="1"/>
      <c r="D1" s="1"/>
      <c r="E1" s="1"/>
      <c r="F1" s="1"/>
    </row>
    <row r="2" ht="15.75" customHeight="1" spans="6:6">
      <c r="F2" s="66" t="s">
        <v>322</v>
      </c>
    </row>
    <row r="3" ht="28.5" customHeight="1" spans="1:6">
      <c r="A3" s="29" t="s">
        <v>323</v>
      </c>
      <c r="B3" s="29"/>
      <c r="C3" s="29"/>
      <c r="D3" s="29"/>
      <c r="E3" s="29"/>
      <c r="F3" s="29"/>
    </row>
    <row r="4" ht="15.05" customHeight="1" spans="1:6">
      <c r="A4" s="119" t="str">
        <f>'部门财务收支预算总表01-1'!A4</f>
        <v>单位名称：新平彝族傣族自治县档案馆</v>
      </c>
      <c r="B4" s="120"/>
      <c r="C4" s="120"/>
      <c r="D4" s="69"/>
      <c r="E4" s="69"/>
      <c r="F4" s="121" t="s">
        <v>3</v>
      </c>
    </row>
    <row r="5" ht="18.85" customHeight="1" spans="1:6">
      <c r="A5" s="10" t="s">
        <v>128</v>
      </c>
      <c r="B5" s="10" t="s">
        <v>52</v>
      </c>
      <c r="C5" s="10" t="s">
        <v>53</v>
      </c>
      <c r="D5" s="16" t="s">
        <v>324</v>
      </c>
      <c r="E5" s="74"/>
      <c r="F5" s="74"/>
    </row>
    <row r="6" ht="29.95" customHeight="1" spans="1:6">
      <c r="A6" s="19"/>
      <c r="B6" s="19"/>
      <c r="C6" s="19"/>
      <c r="D6" s="16" t="s">
        <v>32</v>
      </c>
      <c r="E6" s="74" t="s">
        <v>61</v>
      </c>
      <c r="F6" s="74" t="s">
        <v>62</v>
      </c>
    </row>
    <row r="7" ht="16.55" customHeight="1" spans="1:6">
      <c r="A7" s="74">
        <v>1</v>
      </c>
      <c r="B7" s="74">
        <v>2</v>
      </c>
      <c r="C7" s="74">
        <v>3</v>
      </c>
      <c r="D7" s="74">
        <v>4</v>
      </c>
      <c r="E7" s="74">
        <v>5</v>
      </c>
      <c r="F7" s="74">
        <v>6</v>
      </c>
    </row>
    <row r="8" ht="20.3" customHeight="1" spans="1:6">
      <c r="A8" s="32"/>
      <c r="B8" s="122"/>
      <c r="C8" s="122"/>
      <c r="D8" s="123"/>
      <c r="E8" s="25"/>
      <c r="F8" s="25"/>
    </row>
    <row r="9" ht="17.2" customHeight="1" spans="1:6">
      <c r="A9" s="124"/>
      <c r="B9" s="125"/>
      <c r="C9" s="125"/>
      <c r="D9" s="126"/>
      <c r="E9" s="25"/>
      <c r="F9" s="25"/>
    </row>
    <row r="10" ht="21" customHeight="1" spans="1:6">
      <c r="A10" s="127" t="s">
        <v>325</v>
      </c>
      <c r="B10" s="127"/>
      <c r="C10" s="127"/>
      <c r="D10" s="127"/>
      <c r="E10" s="127"/>
      <c r="F10" s="127"/>
    </row>
    <row r="11" customHeight="1" spans="3:4">
      <c r="C11" s="41"/>
      <c r="D11" s="41"/>
    </row>
    <row r="12" customHeight="1" spans="2:2">
      <c r="B12" s="41"/>
    </row>
    <row r="18" customHeight="1" spans="4:4">
      <c r="D18" s="41"/>
    </row>
    <row r="22" customHeight="1" spans="4:4">
      <c r="D22" s="41"/>
    </row>
  </sheetData>
  <mergeCells count="7">
    <mergeCell ref="A3:F3"/>
    <mergeCell ref="D5:F5"/>
    <mergeCell ref="A9:C9"/>
    <mergeCell ref="A10:F10"/>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workbookViewId="0">
      <pane ySplit="1" topLeftCell="A2" activePane="bottomLeft" state="frozen"/>
      <selection/>
      <selection pane="bottomLeft" activeCell="C25" sqref="C25"/>
    </sheetView>
  </sheetViews>
  <sheetFormatPr defaultColWidth="9.11016949152542" defaultRowHeight="14.25" customHeight="1"/>
  <cols>
    <col min="1" max="1" width="39.1101694915254" customWidth="1"/>
    <col min="2" max="2" width="21.6610169491525" customWidth="1"/>
    <col min="3" max="3" width="35.2203389830508" customWidth="1"/>
    <col min="4" max="4" width="7.66101694915254" customWidth="1"/>
    <col min="5" max="5" width="10.2203389830508" customWidth="1"/>
    <col min="6" max="11" width="14.7796610169492" customWidth="1"/>
    <col min="12" max="16" width="12.5508474576271" customWidth="1"/>
    <col min="17" max="17" width="10.4406779661017" customWidth="1"/>
  </cols>
  <sheetData>
    <row r="1" customHeight="1" spans="1:17">
      <c r="A1" s="1"/>
      <c r="B1" s="1"/>
      <c r="C1" s="1"/>
      <c r="D1" s="1"/>
      <c r="E1" s="1"/>
      <c r="F1" s="1"/>
      <c r="G1" s="1"/>
      <c r="H1" s="1"/>
      <c r="I1" s="1"/>
      <c r="J1" s="1"/>
      <c r="K1" s="1"/>
      <c r="L1" s="1"/>
      <c r="M1" s="1"/>
      <c r="N1" s="1"/>
      <c r="O1" s="1"/>
      <c r="P1" s="1"/>
      <c r="Q1" s="1"/>
    </row>
    <row r="2" ht="13.6" customHeight="1" spans="15:17">
      <c r="O2" s="65"/>
      <c r="P2" s="65"/>
      <c r="Q2" s="117" t="s">
        <v>326</v>
      </c>
    </row>
    <row r="3" ht="27.85" customHeight="1" spans="1:17">
      <c r="A3" s="67" t="s">
        <v>327</v>
      </c>
      <c r="B3" s="29"/>
      <c r="C3" s="29"/>
      <c r="D3" s="29"/>
      <c r="E3" s="29"/>
      <c r="F3" s="29"/>
      <c r="G3" s="29"/>
      <c r="H3" s="29"/>
      <c r="I3" s="29"/>
      <c r="J3" s="29"/>
      <c r="K3" s="57"/>
      <c r="L3" s="29"/>
      <c r="M3" s="29"/>
      <c r="N3" s="29"/>
      <c r="O3" s="57"/>
      <c r="P3" s="57"/>
      <c r="Q3" s="29"/>
    </row>
    <row r="4" ht="18.85" customHeight="1" spans="1:17">
      <c r="A4" s="109" t="str">
        <f>'部门财务收支预算总表01-1'!A4</f>
        <v>单位名称：新平彝族傣族自治县档案馆</v>
      </c>
      <c r="B4" s="7"/>
      <c r="C4" s="7"/>
      <c r="D4" s="7"/>
      <c r="E4" s="7"/>
      <c r="F4" s="7"/>
      <c r="G4" s="7"/>
      <c r="H4" s="7"/>
      <c r="I4" s="7"/>
      <c r="J4" s="7"/>
      <c r="O4" s="77"/>
      <c r="P4" s="77"/>
      <c r="Q4" s="118" t="s">
        <v>119</v>
      </c>
    </row>
    <row r="5" ht="15.75" customHeight="1" spans="1:17">
      <c r="A5" s="10" t="s">
        <v>328</v>
      </c>
      <c r="B5" s="83" t="s">
        <v>329</v>
      </c>
      <c r="C5" s="83" t="s">
        <v>330</v>
      </c>
      <c r="D5" s="83" t="s">
        <v>331</v>
      </c>
      <c r="E5" s="83" t="s">
        <v>332</v>
      </c>
      <c r="F5" s="83" t="s">
        <v>333</v>
      </c>
      <c r="G5" s="84" t="s">
        <v>135</v>
      </c>
      <c r="H5" s="84"/>
      <c r="I5" s="84"/>
      <c r="J5" s="84"/>
      <c r="K5" s="85"/>
      <c r="L5" s="84"/>
      <c r="M5" s="84"/>
      <c r="N5" s="84"/>
      <c r="O5" s="102"/>
      <c r="P5" s="85"/>
      <c r="Q5" s="103"/>
    </row>
    <row r="6" ht="17.2" customHeight="1" spans="1:17">
      <c r="A6" s="15"/>
      <c r="B6" s="86"/>
      <c r="C6" s="86"/>
      <c r="D6" s="86"/>
      <c r="E6" s="86"/>
      <c r="F6" s="86"/>
      <c r="G6" s="86" t="s">
        <v>32</v>
      </c>
      <c r="H6" s="86" t="s">
        <v>35</v>
      </c>
      <c r="I6" s="86" t="s">
        <v>334</v>
      </c>
      <c r="J6" s="86" t="s">
        <v>335</v>
      </c>
      <c r="K6" s="87" t="s">
        <v>336</v>
      </c>
      <c r="L6" s="104" t="s">
        <v>337</v>
      </c>
      <c r="M6" s="104"/>
      <c r="N6" s="104"/>
      <c r="O6" s="105"/>
      <c r="P6" s="106"/>
      <c r="Q6" s="88"/>
    </row>
    <row r="7" ht="54" customHeight="1" spans="1:17">
      <c r="A7" s="18"/>
      <c r="B7" s="88"/>
      <c r="C7" s="88"/>
      <c r="D7" s="88"/>
      <c r="E7" s="88"/>
      <c r="F7" s="88"/>
      <c r="G7" s="88"/>
      <c r="H7" s="88" t="s">
        <v>34</v>
      </c>
      <c r="I7" s="88"/>
      <c r="J7" s="88"/>
      <c r="K7" s="89"/>
      <c r="L7" s="88" t="s">
        <v>34</v>
      </c>
      <c r="M7" s="88" t="s">
        <v>45</v>
      </c>
      <c r="N7" s="88" t="s">
        <v>142</v>
      </c>
      <c r="O7" s="107" t="s">
        <v>41</v>
      </c>
      <c r="P7" s="89" t="s">
        <v>42</v>
      </c>
      <c r="Q7" s="88" t="s">
        <v>43</v>
      </c>
    </row>
    <row r="8" ht="15.05" customHeight="1" spans="1:17">
      <c r="A8" s="19">
        <v>1</v>
      </c>
      <c r="B8" s="90">
        <v>2</v>
      </c>
      <c r="C8" s="90">
        <v>3</v>
      </c>
      <c r="D8" s="90">
        <v>4</v>
      </c>
      <c r="E8" s="110">
        <v>5</v>
      </c>
      <c r="F8" s="110">
        <v>6</v>
      </c>
      <c r="G8" s="111">
        <v>7</v>
      </c>
      <c r="H8" s="111">
        <v>8</v>
      </c>
      <c r="I8" s="111">
        <v>9</v>
      </c>
      <c r="J8" s="111">
        <v>10</v>
      </c>
      <c r="K8" s="111">
        <v>11</v>
      </c>
      <c r="L8" s="111">
        <v>12</v>
      </c>
      <c r="M8" s="111">
        <v>13</v>
      </c>
      <c r="N8" s="111">
        <v>14</v>
      </c>
      <c r="O8" s="111">
        <v>15</v>
      </c>
      <c r="P8" s="111">
        <v>16</v>
      </c>
      <c r="Q8" s="111">
        <v>17</v>
      </c>
    </row>
    <row r="9" ht="20.95" customHeight="1" spans="1:17">
      <c r="A9" s="112" t="s">
        <v>158</v>
      </c>
      <c r="B9" s="92"/>
      <c r="C9" s="51"/>
      <c r="D9" s="113"/>
      <c r="E9" s="114"/>
      <c r="F9" s="113">
        <v>3000</v>
      </c>
      <c r="G9" s="113">
        <v>3000</v>
      </c>
      <c r="H9" s="113">
        <v>3000</v>
      </c>
      <c r="I9" s="25"/>
      <c r="J9" s="25"/>
      <c r="K9" s="25"/>
      <c r="L9" s="25"/>
      <c r="M9" s="25"/>
      <c r="N9" s="25"/>
      <c r="O9" s="25"/>
      <c r="P9" s="25"/>
      <c r="Q9" s="25"/>
    </row>
    <row r="10" ht="20.95" customHeight="1" spans="1:17">
      <c r="A10" s="91"/>
      <c r="B10" s="51" t="s">
        <v>338</v>
      </c>
      <c r="C10" s="51" t="str">
        <f>"C1804010201"&amp;"  "&amp;"机动车保险服务"</f>
        <v>C1804010201  机动车保险服务</v>
      </c>
      <c r="D10" s="115" t="s">
        <v>290</v>
      </c>
      <c r="E10" s="116">
        <v>1</v>
      </c>
      <c r="F10" s="113">
        <v>3000</v>
      </c>
      <c r="G10" s="113">
        <v>3000</v>
      </c>
      <c r="H10" s="93">
        <v>3000</v>
      </c>
      <c r="I10" s="25"/>
      <c r="J10" s="25"/>
      <c r="K10" s="25"/>
      <c r="L10" s="25"/>
      <c r="M10" s="25"/>
      <c r="N10" s="25"/>
      <c r="O10" s="25"/>
      <c r="P10" s="25"/>
      <c r="Q10" s="25"/>
    </row>
    <row r="11" ht="20.95" customHeight="1" spans="1:17">
      <c r="A11" s="95"/>
      <c r="B11" s="96"/>
      <c r="C11" s="96"/>
      <c r="D11" s="96"/>
      <c r="E11" s="114"/>
      <c r="F11" s="113">
        <v>3000</v>
      </c>
      <c r="G11" s="113">
        <v>3000</v>
      </c>
      <c r="H11" s="113">
        <v>3000</v>
      </c>
      <c r="I11" s="25"/>
      <c r="J11" s="25"/>
      <c r="K11" s="25"/>
      <c r="L11" s="25"/>
      <c r="M11" s="25"/>
      <c r="N11" s="25"/>
      <c r="O11" s="25"/>
      <c r="P11" s="25"/>
      <c r="Q11" s="25"/>
    </row>
    <row r="12" customHeight="1" spans="2:2">
      <c r="B12" s="41"/>
    </row>
    <row r="18" customHeight="1" spans="4:4">
      <c r="D18" s="41"/>
    </row>
    <row r="22" customHeight="1" spans="4:4">
      <c r="D22" s="41"/>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workbookViewId="0">
      <pane ySplit="1" topLeftCell="A2" activePane="bottomLeft" state="frozen"/>
      <selection/>
      <selection pane="bottomLeft" activeCell="D21" sqref="D21"/>
    </sheetView>
  </sheetViews>
  <sheetFormatPr defaultColWidth="9.11016949152542" defaultRowHeight="14.25" customHeight="1"/>
  <cols>
    <col min="1" max="1" width="31.4406779661017" customWidth="1"/>
    <col min="2" max="2" width="21.6610169491525" customWidth="1"/>
    <col min="3" max="3" width="26.6610169491525" customWidth="1"/>
    <col min="4" max="14" width="16.5508474576271" customWidth="1"/>
  </cols>
  <sheetData>
    <row r="1" customHeight="1" spans="1:14">
      <c r="A1" s="1"/>
      <c r="B1" s="1"/>
      <c r="C1" s="1"/>
      <c r="D1" s="1"/>
      <c r="E1" s="1"/>
      <c r="F1" s="1"/>
      <c r="G1" s="1"/>
      <c r="H1" s="1"/>
      <c r="I1" s="1"/>
      <c r="J1" s="1"/>
      <c r="K1" s="1"/>
      <c r="L1" s="1"/>
      <c r="M1" s="1"/>
      <c r="N1" s="1"/>
    </row>
    <row r="2" ht="13.6" customHeight="1" spans="1:14">
      <c r="A2" s="79"/>
      <c r="B2" s="79"/>
      <c r="C2" s="79"/>
      <c r="D2" s="79"/>
      <c r="E2" s="79"/>
      <c r="F2" s="79"/>
      <c r="G2" s="79"/>
      <c r="H2" s="80"/>
      <c r="I2" s="79"/>
      <c r="J2" s="79"/>
      <c r="K2" s="79"/>
      <c r="L2" s="65"/>
      <c r="M2" s="98"/>
      <c r="N2" s="99" t="s">
        <v>339</v>
      </c>
    </row>
    <row r="3" ht="27.85" customHeight="1" spans="1:14">
      <c r="A3" s="67" t="s">
        <v>340</v>
      </c>
      <c r="B3" s="81"/>
      <c r="C3" s="81"/>
      <c r="D3" s="81"/>
      <c r="E3" s="81"/>
      <c r="F3" s="81"/>
      <c r="G3" s="81"/>
      <c r="H3" s="82"/>
      <c r="I3" s="81"/>
      <c r="J3" s="81"/>
      <c r="K3" s="81"/>
      <c r="L3" s="57"/>
      <c r="M3" s="82"/>
      <c r="N3" s="81"/>
    </row>
    <row r="4" ht="18.85" customHeight="1" spans="1:14">
      <c r="A4" s="68" t="str">
        <f>'部门财务收支预算总表01-1'!A4</f>
        <v>单位名称：新平彝族傣族自治县档案馆</v>
      </c>
      <c r="B4" s="69"/>
      <c r="C4" s="69"/>
      <c r="D4" s="69"/>
      <c r="E4" s="69"/>
      <c r="F4" s="69"/>
      <c r="G4" s="69"/>
      <c r="H4" s="80"/>
      <c r="I4" s="79"/>
      <c r="J4" s="79"/>
      <c r="K4" s="79"/>
      <c r="L4" s="77"/>
      <c r="M4" s="100"/>
      <c r="N4" s="101" t="s">
        <v>119</v>
      </c>
    </row>
    <row r="5" ht="15.75" customHeight="1" spans="1:14">
      <c r="A5" s="10" t="s">
        <v>328</v>
      </c>
      <c r="B5" s="83" t="s">
        <v>341</v>
      </c>
      <c r="C5" s="83" t="s">
        <v>342</v>
      </c>
      <c r="D5" s="84" t="s">
        <v>135</v>
      </c>
      <c r="E5" s="84"/>
      <c r="F5" s="84"/>
      <c r="G5" s="84"/>
      <c r="H5" s="85"/>
      <c r="I5" s="84"/>
      <c r="J5" s="84"/>
      <c r="K5" s="84"/>
      <c r="L5" s="102"/>
      <c r="M5" s="85"/>
      <c r="N5" s="103"/>
    </row>
    <row r="6" ht="17.2" customHeight="1" spans="1:14">
      <c r="A6" s="15"/>
      <c r="B6" s="86"/>
      <c r="C6" s="86"/>
      <c r="D6" s="86" t="s">
        <v>32</v>
      </c>
      <c r="E6" s="86" t="s">
        <v>35</v>
      </c>
      <c r="F6" s="86" t="s">
        <v>334</v>
      </c>
      <c r="G6" s="86" t="s">
        <v>335</v>
      </c>
      <c r="H6" s="87" t="s">
        <v>336</v>
      </c>
      <c r="I6" s="104" t="s">
        <v>337</v>
      </c>
      <c r="J6" s="104"/>
      <c r="K6" s="104"/>
      <c r="L6" s="105"/>
      <c r="M6" s="106"/>
      <c r="N6" s="88"/>
    </row>
    <row r="7" ht="54" customHeight="1" spans="1:14">
      <c r="A7" s="18"/>
      <c r="B7" s="88"/>
      <c r="C7" s="88"/>
      <c r="D7" s="88"/>
      <c r="E7" s="88"/>
      <c r="F7" s="88"/>
      <c r="G7" s="88"/>
      <c r="H7" s="89"/>
      <c r="I7" s="88" t="s">
        <v>34</v>
      </c>
      <c r="J7" s="88" t="s">
        <v>45</v>
      </c>
      <c r="K7" s="88" t="s">
        <v>142</v>
      </c>
      <c r="L7" s="107" t="s">
        <v>41</v>
      </c>
      <c r="M7" s="89" t="s">
        <v>42</v>
      </c>
      <c r="N7" s="88" t="s">
        <v>43</v>
      </c>
    </row>
    <row r="8" ht="15.05" customHeight="1" spans="1:14">
      <c r="A8" s="18">
        <v>1</v>
      </c>
      <c r="B8" s="90">
        <v>2</v>
      </c>
      <c r="C8" s="90">
        <v>3</v>
      </c>
      <c r="D8" s="90">
        <v>4</v>
      </c>
      <c r="E8" s="89">
        <v>5</v>
      </c>
      <c r="F8" s="89">
        <v>6</v>
      </c>
      <c r="G8" s="89">
        <v>7</v>
      </c>
      <c r="H8" s="89">
        <v>8</v>
      </c>
      <c r="I8" s="89">
        <v>9</v>
      </c>
      <c r="J8" s="89">
        <v>10</v>
      </c>
      <c r="K8" s="89">
        <v>11</v>
      </c>
      <c r="L8" s="89">
        <v>12</v>
      </c>
      <c r="M8" s="89">
        <v>13</v>
      </c>
      <c r="N8" s="89">
        <v>14</v>
      </c>
    </row>
    <row r="9" ht="20.95" customHeight="1" spans="1:14">
      <c r="A9" s="91"/>
      <c r="B9" s="92"/>
      <c r="C9" s="51"/>
      <c r="D9" s="93"/>
      <c r="E9" s="94"/>
      <c r="F9" s="94"/>
      <c r="G9" s="94"/>
      <c r="H9" s="94"/>
      <c r="I9" s="94"/>
      <c r="J9" s="94"/>
      <c r="K9" s="94"/>
      <c r="L9" s="108"/>
      <c r="M9" s="94"/>
      <c r="N9" s="94"/>
    </row>
    <row r="10" ht="20.95" customHeight="1" spans="1:14">
      <c r="A10" s="91"/>
      <c r="B10" s="92"/>
      <c r="C10" s="51"/>
      <c r="D10" s="93"/>
      <c r="E10" s="94"/>
      <c r="F10" s="94"/>
      <c r="G10" s="94"/>
      <c r="H10" s="94"/>
      <c r="I10" s="94"/>
      <c r="J10" s="94"/>
      <c r="K10" s="94"/>
      <c r="L10" s="108"/>
      <c r="M10" s="94"/>
      <c r="N10" s="94"/>
    </row>
    <row r="11" ht="20.95" customHeight="1" spans="1:14">
      <c r="A11" s="95"/>
      <c r="B11" s="96"/>
      <c r="C11" s="97"/>
      <c r="D11" s="93"/>
      <c r="E11" s="94"/>
      <c r="F11" s="94"/>
      <c r="G11" s="94"/>
      <c r="H11" s="94"/>
      <c r="I11" s="94"/>
      <c r="J11" s="94"/>
      <c r="K11" s="94"/>
      <c r="L11" s="108"/>
      <c r="M11" s="94"/>
      <c r="N11" s="94"/>
    </row>
    <row r="12" ht="21" customHeight="1" spans="1:14">
      <c r="A12" s="39" t="s">
        <v>325</v>
      </c>
      <c r="B12" s="40"/>
      <c r="C12" s="39"/>
      <c r="D12" s="39"/>
      <c r="E12" s="39"/>
      <c r="F12" s="39"/>
      <c r="G12" s="39"/>
      <c r="H12" s="39"/>
      <c r="I12" s="39"/>
      <c r="J12" s="39"/>
      <c r="K12" s="39"/>
      <c r="L12" s="39"/>
      <c r="M12" s="39"/>
      <c r="N12" s="39"/>
    </row>
    <row r="18" customHeight="1" spans="4:4">
      <c r="D18" s="41"/>
    </row>
    <row r="22" customHeight="1" spans="4:4">
      <c r="D22" s="41"/>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22"/>
  <sheetViews>
    <sheetView showZeros="0" zoomScale="70" zoomScaleNormal="70" workbookViewId="0">
      <pane ySplit="1" topLeftCell="A2" activePane="bottomLeft" state="frozen"/>
      <selection/>
      <selection pane="bottomLeft" activeCell="D23" sqref="D23"/>
    </sheetView>
  </sheetViews>
  <sheetFormatPr defaultColWidth="9.11016949152542" defaultRowHeight="14.25" customHeight="1"/>
  <cols>
    <col min="1" max="1" width="42" customWidth="1"/>
    <col min="2" max="8" width="17.2203389830508"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6"/>
      <c r="P2" s="65" t="s">
        <v>343</v>
      </c>
    </row>
    <row r="3" ht="27.85" customHeight="1" spans="1:16">
      <c r="A3" s="67" t="s">
        <v>344</v>
      </c>
      <c r="B3" s="29"/>
      <c r="C3" s="29"/>
      <c r="D3" s="29"/>
      <c r="E3" s="29"/>
      <c r="F3" s="29"/>
      <c r="G3" s="29"/>
      <c r="H3" s="29"/>
      <c r="I3" s="29"/>
      <c r="J3" s="29"/>
      <c r="K3" s="29"/>
      <c r="L3" s="29"/>
      <c r="M3" s="29"/>
      <c r="N3" s="29"/>
      <c r="O3" s="29"/>
      <c r="P3" s="29"/>
    </row>
    <row r="4" ht="18" customHeight="1" spans="1:16">
      <c r="A4" s="68" t="str">
        <f>'部门财务收支预算总表01-1'!A4</f>
        <v>单位名称：新平彝族傣族自治县档案馆</v>
      </c>
      <c r="B4" s="69"/>
      <c r="C4" s="69"/>
      <c r="D4" s="70"/>
      <c r="P4" s="77" t="s">
        <v>119</v>
      </c>
    </row>
    <row r="5" ht="19.5" customHeight="1" spans="1:16">
      <c r="A5" s="16" t="s">
        <v>345</v>
      </c>
      <c r="B5" s="11" t="s">
        <v>135</v>
      </c>
      <c r="C5" s="12"/>
      <c r="D5" s="12"/>
      <c r="E5" s="71" t="s">
        <v>346</v>
      </c>
      <c r="F5" s="71"/>
      <c r="G5" s="71"/>
      <c r="H5" s="71"/>
      <c r="I5" s="71"/>
      <c r="J5" s="71"/>
      <c r="K5" s="71"/>
      <c r="L5" s="71"/>
      <c r="M5" s="71"/>
      <c r="N5" s="71"/>
      <c r="O5" s="71"/>
      <c r="P5" s="71"/>
    </row>
    <row r="6" ht="40.6" customHeight="1" spans="1:16">
      <c r="A6" s="19"/>
      <c r="B6" s="30" t="s">
        <v>32</v>
      </c>
      <c r="C6" s="10" t="s">
        <v>35</v>
      </c>
      <c r="D6" s="72" t="s">
        <v>347</v>
      </c>
      <c r="E6" s="73" t="s">
        <v>348</v>
      </c>
      <c r="F6" s="73" t="s">
        <v>349</v>
      </c>
      <c r="G6" s="73" t="s">
        <v>350</v>
      </c>
      <c r="H6" s="73" t="s">
        <v>351</v>
      </c>
      <c r="I6" s="73" t="s">
        <v>352</v>
      </c>
      <c r="J6" s="73" t="s">
        <v>353</v>
      </c>
      <c r="K6" s="73" t="s">
        <v>354</v>
      </c>
      <c r="L6" s="73" t="s">
        <v>355</v>
      </c>
      <c r="M6" s="73" t="s">
        <v>356</v>
      </c>
      <c r="N6" s="73" t="s">
        <v>357</v>
      </c>
      <c r="O6" s="73" t="s">
        <v>358</v>
      </c>
      <c r="P6" s="73" t="s">
        <v>359</v>
      </c>
    </row>
    <row r="7" ht="19.5" customHeight="1" spans="1:16">
      <c r="A7" s="74">
        <v>1</v>
      </c>
      <c r="B7" s="74">
        <v>2</v>
      </c>
      <c r="C7" s="74">
        <v>3</v>
      </c>
      <c r="D7" s="11">
        <v>4</v>
      </c>
      <c r="E7" s="74">
        <v>5</v>
      </c>
      <c r="F7" s="11">
        <v>6</v>
      </c>
      <c r="G7" s="74">
        <v>7</v>
      </c>
      <c r="H7" s="11">
        <v>8</v>
      </c>
      <c r="I7" s="74">
        <v>9</v>
      </c>
      <c r="J7" s="11">
        <v>10</v>
      </c>
      <c r="K7" s="74">
        <v>11</v>
      </c>
      <c r="L7" s="11">
        <v>12</v>
      </c>
      <c r="M7" s="74">
        <v>13</v>
      </c>
      <c r="N7" s="11">
        <v>14</v>
      </c>
      <c r="O7" s="74">
        <v>15</v>
      </c>
      <c r="P7" s="78">
        <v>16</v>
      </c>
    </row>
    <row r="8" ht="28.5" customHeight="1" spans="1:16">
      <c r="A8" s="32"/>
      <c r="B8" s="51"/>
      <c r="C8" s="51"/>
      <c r="D8" s="51"/>
      <c r="E8" s="25"/>
      <c r="F8" s="25"/>
      <c r="G8" s="25"/>
      <c r="H8" s="25"/>
      <c r="I8" s="25"/>
      <c r="J8" s="25"/>
      <c r="K8" s="25"/>
      <c r="L8" s="25"/>
      <c r="M8" s="25"/>
      <c r="N8" s="25"/>
      <c r="O8" s="25"/>
      <c r="P8" s="25"/>
    </row>
    <row r="9" ht="29.95" customHeight="1" spans="1:16">
      <c r="A9" s="32"/>
      <c r="B9" s="25"/>
      <c r="C9" s="51"/>
      <c r="D9" s="51"/>
      <c r="E9" s="25"/>
      <c r="F9" s="25"/>
      <c r="G9" s="25"/>
      <c r="H9" s="25"/>
      <c r="I9" s="25"/>
      <c r="J9" s="25"/>
      <c r="K9" s="25"/>
      <c r="L9" s="25"/>
      <c r="M9" s="25"/>
      <c r="N9" s="25"/>
      <c r="O9" s="25"/>
      <c r="P9" s="25"/>
    </row>
    <row r="10" ht="33" customHeight="1" spans="1:16">
      <c r="A10" s="75" t="s">
        <v>360</v>
      </c>
      <c r="B10" s="75"/>
      <c r="C10" s="76"/>
      <c r="D10" s="76"/>
      <c r="E10" s="75"/>
      <c r="F10" s="75"/>
      <c r="G10" s="75"/>
      <c r="H10" s="75"/>
      <c r="I10" s="75"/>
      <c r="J10" s="75"/>
      <c r="K10" s="75"/>
      <c r="L10" s="75"/>
      <c r="M10" s="75"/>
      <c r="N10" s="75"/>
      <c r="O10" s="75"/>
      <c r="P10" s="75"/>
    </row>
    <row r="11" customHeight="1" spans="3:4">
      <c r="C11" s="41"/>
      <c r="D11" s="41"/>
    </row>
    <row r="12" customHeight="1" spans="2:2">
      <c r="B12" s="41"/>
    </row>
    <row r="18" customHeight="1" spans="4:4">
      <c r="D18" s="41"/>
    </row>
    <row r="22" customHeight="1" spans="4:4">
      <c r="D22" s="41"/>
    </row>
  </sheetData>
  <mergeCells count="6">
    <mergeCell ref="A3:P3"/>
    <mergeCell ref="A4:D4"/>
    <mergeCell ref="B5:D5"/>
    <mergeCell ref="E5:P5"/>
    <mergeCell ref="A10:P10"/>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showZeros="0" workbookViewId="0">
      <pane ySplit="1" topLeftCell="A2" activePane="bottomLeft" state="frozen"/>
      <selection/>
      <selection pane="bottomLeft" activeCell="B23" sqref="B23"/>
    </sheetView>
  </sheetViews>
  <sheetFormatPr defaultColWidth="9.11016949152542" defaultRowHeight="11.95" customHeight="1"/>
  <cols>
    <col min="1" max="1" width="34.2203389830508" customWidth="1"/>
    <col min="2" max="2" width="29" customWidth="1"/>
    <col min="3" max="3" width="16.3305084745763" customWidth="1"/>
    <col min="4" max="4" width="15.5508474576271" customWidth="1"/>
    <col min="5" max="5" width="23.5508474576271" customWidth="1"/>
    <col min="6" max="6" width="11.2203389830508" customWidth="1"/>
    <col min="7" max="7" width="14.8898305084746" customWidth="1"/>
    <col min="8" max="8" width="10.8898305084746" customWidth="1"/>
    <col min="9" max="9" width="13.4406779661017" customWidth="1"/>
    <col min="10" max="10" width="32" customWidth="1"/>
  </cols>
  <sheetData>
    <row r="1" customHeight="1" spans="1:10">
      <c r="A1" s="1"/>
      <c r="B1" s="1"/>
      <c r="C1" s="1"/>
      <c r="D1" s="1"/>
      <c r="E1" s="1"/>
      <c r="F1" s="1"/>
      <c r="G1" s="1"/>
      <c r="H1" s="1"/>
      <c r="I1" s="1"/>
      <c r="J1" s="1"/>
    </row>
    <row r="2" customHeight="1" spans="10:10">
      <c r="J2" s="65" t="s">
        <v>361</v>
      </c>
    </row>
    <row r="3" ht="28.5" customHeight="1" spans="1:10">
      <c r="A3" s="56" t="s">
        <v>362</v>
      </c>
      <c r="B3" s="29"/>
      <c r="C3" s="29"/>
      <c r="D3" s="29"/>
      <c r="E3" s="29"/>
      <c r="F3" s="57"/>
      <c r="G3" s="29"/>
      <c r="H3" s="57"/>
      <c r="I3" s="57"/>
      <c r="J3" s="29"/>
    </row>
    <row r="4" ht="17.2" customHeight="1" spans="1:1">
      <c r="A4" s="5" t="str">
        <f>'部门财务收支预算总表01-1'!A4</f>
        <v>单位名称：新平彝族傣族自治县档案馆</v>
      </c>
    </row>
    <row r="5" ht="44.2" customHeight="1" spans="1:10">
      <c r="A5" s="58" t="s">
        <v>233</v>
      </c>
      <c r="B5" s="58" t="s">
        <v>234</v>
      </c>
      <c r="C5" s="58" t="s">
        <v>235</v>
      </c>
      <c r="D5" s="58" t="s">
        <v>236</v>
      </c>
      <c r="E5" s="58" t="s">
        <v>237</v>
      </c>
      <c r="F5" s="59" t="s">
        <v>238</v>
      </c>
      <c r="G5" s="58" t="s">
        <v>239</v>
      </c>
      <c r="H5" s="59" t="s">
        <v>240</v>
      </c>
      <c r="I5" s="59" t="s">
        <v>241</v>
      </c>
      <c r="J5" s="58" t="s">
        <v>242</v>
      </c>
    </row>
    <row r="6" ht="14.25" customHeight="1" spans="1:10">
      <c r="A6" s="58">
        <v>1</v>
      </c>
      <c r="B6" s="58">
        <v>2</v>
      </c>
      <c r="C6" s="58">
        <v>3</v>
      </c>
      <c r="D6" s="58">
        <v>4</v>
      </c>
      <c r="E6" s="58">
        <v>5</v>
      </c>
      <c r="F6" s="59">
        <v>6</v>
      </c>
      <c r="G6" s="58">
        <v>7</v>
      </c>
      <c r="H6" s="59">
        <v>8</v>
      </c>
      <c r="I6" s="59">
        <v>9</v>
      </c>
      <c r="J6" s="58">
        <v>10</v>
      </c>
    </row>
    <row r="7" ht="42.05" customHeight="1" spans="1:10">
      <c r="A7" s="60"/>
      <c r="B7" s="61"/>
      <c r="C7" s="61"/>
      <c r="D7" s="61"/>
      <c r="E7" s="62"/>
      <c r="F7" s="63"/>
      <c r="G7" s="62"/>
      <c r="H7" s="63"/>
      <c r="I7" s="63"/>
      <c r="J7" s="62"/>
    </row>
    <row r="8" ht="42.05" customHeight="1" spans="1:10">
      <c r="A8" s="60"/>
      <c r="B8" s="51"/>
      <c r="C8" s="51"/>
      <c r="D8" s="51"/>
      <c r="E8" s="60"/>
      <c r="F8" s="64"/>
      <c r="G8" s="60"/>
      <c r="H8" s="64"/>
      <c r="I8" s="64"/>
      <c r="J8" s="60"/>
    </row>
    <row r="9" ht="29" customHeight="1" spans="1:10">
      <c r="A9" s="39" t="s">
        <v>360</v>
      </c>
      <c r="B9" s="39"/>
      <c r="C9" s="40"/>
      <c r="D9" s="40"/>
      <c r="E9" s="39"/>
      <c r="F9" s="39"/>
      <c r="G9" s="39"/>
      <c r="H9" s="39"/>
      <c r="I9" s="39"/>
      <c r="J9" s="39"/>
    </row>
    <row r="10" customHeight="1" spans="3:4">
      <c r="C10" s="41"/>
      <c r="D10" s="41"/>
    </row>
    <row r="11" customHeight="1" spans="3:4">
      <c r="C11" s="41"/>
      <c r="D11" s="41"/>
    </row>
    <row r="12" customHeight="1" spans="2:2">
      <c r="B12" s="41"/>
    </row>
    <row r="18" customHeight="1" spans="4:4">
      <c r="D18" s="41"/>
    </row>
    <row r="22" customHeight="1" spans="4:4">
      <c r="D22" s="41"/>
    </row>
  </sheetData>
  <mergeCells count="3">
    <mergeCell ref="A3:J3"/>
    <mergeCell ref="A4:H4"/>
    <mergeCell ref="A9:J9"/>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C18" sqref="C18"/>
    </sheetView>
  </sheetViews>
  <sheetFormatPr defaultColWidth="8.88983050847458" defaultRowHeight="15.05" customHeight="1" outlineLevelCol="7"/>
  <cols>
    <col min="1" max="1" width="36" customWidth="1"/>
    <col min="2" max="2" width="19.7796610169492" customWidth="1"/>
    <col min="3" max="3" width="33.3305084745763" customWidth="1"/>
    <col min="4" max="4" width="34.7796610169492" customWidth="1"/>
    <col min="5" max="5" width="14.4406779661017" customWidth="1"/>
    <col min="6" max="6" width="17.2203389830508" customWidth="1"/>
    <col min="7" max="7" width="17.3305084745763" customWidth="1"/>
    <col min="8" max="8" width="28.3305084745763" customWidth="1"/>
  </cols>
  <sheetData>
    <row r="1" customHeight="1" spans="1:8">
      <c r="A1" s="43"/>
      <c r="B1" s="43"/>
      <c r="C1" s="43"/>
      <c r="D1" s="43"/>
      <c r="E1" s="43"/>
      <c r="F1" s="43"/>
      <c r="G1" s="43"/>
      <c r="H1" s="43"/>
    </row>
    <row r="2" ht="18.85" customHeight="1" spans="1:8">
      <c r="A2" s="44"/>
      <c r="B2" s="44"/>
      <c r="C2" s="44"/>
      <c r="D2" s="44"/>
      <c r="E2" s="44"/>
      <c r="F2" s="44"/>
      <c r="G2" s="44"/>
      <c r="H2" s="45" t="s">
        <v>363</v>
      </c>
    </row>
    <row r="3" ht="30.6" customHeight="1" spans="1:8">
      <c r="A3" s="46" t="s">
        <v>364</v>
      </c>
      <c r="B3" s="46"/>
      <c r="C3" s="46"/>
      <c r="D3" s="46"/>
      <c r="E3" s="46"/>
      <c r="F3" s="46"/>
      <c r="G3" s="46"/>
      <c r="H3" s="46"/>
    </row>
    <row r="4" ht="18.85" customHeight="1" spans="1:8">
      <c r="A4" s="47" t="str">
        <f>'部门财务收支预算总表01-1'!A4</f>
        <v>单位名称：新平彝族傣族自治县档案馆</v>
      </c>
      <c r="B4" s="44"/>
      <c r="C4" s="44"/>
      <c r="D4" s="44"/>
      <c r="E4" s="44"/>
      <c r="F4" s="44"/>
      <c r="G4" s="44"/>
      <c r="H4" s="44"/>
    </row>
    <row r="5" ht="18.85" customHeight="1" spans="1:8">
      <c r="A5" s="48" t="s">
        <v>128</v>
      </c>
      <c r="B5" s="48" t="s">
        <v>365</v>
      </c>
      <c r="C5" s="48" t="s">
        <v>366</v>
      </c>
      <c r="D5" s="48" t="s">
        <v>367</v>
      </c>
      <c r="E5" s="48" t="s">
        <v>368</v>
      </c>
      <c r="F5" s="48" t="s">
        <v>369</v>
      </c>
      <c r="G5" s="48"/>
      <c r="H5" s="48"/>
    </row>
    <row r="6" ht="18.85" customHeight="1" spans="1:8">
      <c r="A6" s="48"/>
      <c r="B6" s="48"/>
      <c r="C6" s="48"/>
      <c r="D6" s="48"/>
      <c r="E6" s="48"/>
      <c r="F6" s="48" t="s">
        <v>332</v>
      </c>
      <c r="G6" s="48" t="s">
        <v>370</v>
      </c>
      <c r="H6" s="48" t="s">
        <v>371</v>
      </c>
    </row>
    <row r="7" ht="18.85" customHeight="1" spans="1:8">
      <c r="A7" s="49" t="s">
        <v>114</v>
      </c>
      <c r="B7" s="49" t="s">
        <v>46</v>
      </c>
      <c r="C7" s="49" t="s">
        <v>47</v>
      </c>
      <c r="D7" s="49" t="s">
        <v>48</v>
      </c>
      <c r="E7" s="49" t="s">
        <v>115</v>
      </c>
      <c r="F7" s="49" t="s">
        <v>116</v>
      </c>
      <c r="G7" s="49" t="s">
        <v>372</v>
      </c>
      <c r="H7" s="49" t="s">
        <v>373</v>
      </c>
    </row>
    <row r="8" ht="29.95" customHeight="1" spans="1:8">
      <c r="A8" s="50"/>
      <c r="B8" s="51"/>
      <c r="C8" s="51"/>
      <c r="D8" s="51"/>
      <c r="E8" s="48"/>
      <c r="F8" s="52"/>
      <c r="G8" s="53"/>
      <c r="H8" s="53"/>
    </row>
    <row r="9" ht="20.15" customHeight="1" spans="1:8">
      <c r="A9" s="48"/>
      <c r="B9" s="48"/>
      <c r="C9" s="48"/>
      <c r="D9" s="48"/>
      <c r="E9" s="48"/>
      <c r="F9" s="52"/>
      <c r="G9" s="53"/>
      <c r="H9" s="53"/>
    </row>
    <row r="10" ht="25" customHeight="1" spans="1:8">
      <c r="A10" s="54" t="s">
        <v>325</v>
      </c>
      <c r="B10" s="54"/>
      <c r="C10" s="55"/>
      <c r="D10" s="55"/>
      <c r="E10" s="54"/>
      <c r="F10" s="54"/>
      <c r="G10" s="54"/>
      <c r="H10" s="54"/>
    </row>
    <row r="11" customHeight="1" spans="3:4">
      <c r="C11" s="41"/>
      <c r="D11" s="41"/>
    </row>
    <row r="12" customHeight="1" spans="2:2">
      <c r="B12" s="41"/>
    </row>
    <row r="18" customHeight="1" spans="4:4">
      <c r="D18" s="41"/>
    </row>
    <row r="22" customHeight="1" spans="4:4">
      <c r="D22" s="41"/>
    </row>
  </sheetData>
  <mergeCells count="9">
    <mergeCell ref="A3:H3"/>
    <mergeCell ref="F5:H5"/>
    <mergeCell ref="A9:E9"/>
    <mergeCell ref="A10:H10"/>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2"/>
  <sheetViews>
    <sheetView showZeros="0" workbookViewId="0">
      <pane ySplit="1" topLeftCell="A2" activePane="bottomLeft" state="frozen"/>
      <selection/>
      <selection pane="bottomLeft" activeCell="A12" sqref="A12:K12"/>
    </sheetView>
  </sheetViews>
  <sheetFormatPr defaultColWidth="9.11016949152542" defaultRowHeight="14.25" customHeight="1"/>
  <cols>
    <col min="1" max="1" width="16.3305084745763" customWidth="1"/>
    <col min="2" max="2" width="29" customWidth="1"/>
    <col min="3" max="3" width="23.8898305084746" customWidth="1"/>
    <col min="4" max="7" width="19.5508474576271" customWidth="1"/>
    <col min="8" max="8" width="15.4406779661017" customWidth="1"/>
    <col min="9" max="11" width="19.5508474576271" customWidth="1"/>
  </cols>
  <sheetData>
    <row r="1" customHeight="1" spans="1:11">
      <c r="A1" s="1"/>
      <c r="B1" s="1"/>
      <c r="C1" s="1"/>
      <c r="D1" s="1"/>
      <c r="E1" s="1"/>
      <c r="F1" s="1"/>
      <c r="G1" s="1"/>
      <c r="H1" s="1"/>
      <c r="I1" s="1"/>
      <c r="J1" s="1"/>
      <c r="K1" s="1"/>
    </row>
    <row r="2" ht="13.6" customHeight="1" spans="4:11">
      <c r="D2" s="2"/>
      <c r="E2" s="2"/>
      <c r="F2" s="2"/>
      <c r="G2" s="2"/>
      <c r="K2" s="3" t="s">
        <v>374</v>
      </c>
    </row>
    <row r="3" ht="27.85" customHeight="1" spans="1:11">
      <c r="A3" s="29" t="s">
        <v>375</v>
      </c>
      <c r="B3" s="29"/>
      <c r="C3" s="29"/>
      <c r="D3" s="29"/>
      <c r="E3" s="29"/>
      <c r="F3" s="29"/>
      <c r="G3" s="29"/>
      <c r="H3" s="29"/>
      <c r="I3" s="29"/>
      <c r="J3" s="29"/>
      <c r="K3" s="29"/>
    </row>
    <row r="4" ht="13.6" customHeight="1" spans="1:11">
      <c r="A4" s="5" t="str">
        <f>'部门财务收支预算总表01-1'!A4</f>
        <v>单位名称：新平彝族傣族自治县档案馆</v>
      </c>
      <c r="B4" s="6"/>
      <c r="C4" s="6"/>
      <c r="D4" s="6"/>
      <c r="E4" s="6"/>
      <c r="F4" s="6"/>
      <c r="G4" s="6"/>
      <c r="H4" s="7"/>
      <c r="I4" s="7"/>
      <c r="J4" s="7"/>
      <c r="K4" s="8" t="s">
        <v>119</v>
      </c>
    </row>
    <row r="5" ht="21.8" customHeight="1" spans="1:11">
      <c r="A5" s="9" t="s">
        <v>201</v>
      </c>
      <c r="B5" s="9" t="s">
        <v>130</v>
      </c>
      <c r="C5" s="9" t="s">
        <v>202</v>
      </c>
      <c r="D5" s="10" t="s">
        <v>131</v>
      </c>
      <c r="E5" s="10" t="s">
        <v>132</v>
      </c>
      <c r="F5" s="10" t="s">
        <v>133</v>
      </c>
      <c r="G5" s="10" t="s">
        <v>134</v>
      </c>
      <c r="H5" s="16" t="s">
        <v>32</v>
      </c>
      <c r="I5" s="11" t="s">
        <v>376</v>
      </c>
      <c r="J5" s="12"/>
      <c r="K5" s="13"/>
    </row>
    <row r="6" ht="21.8" customHeight="1" spans="1:11">
      <c r="A6" s="14"/>
      <c r="B6" s="14"/>
      <c r="C6" s="14"/>
      <c r="D6" s="15"/>
      <c r="E6" s="15"/>
      <c r="F6" s="15"/>
      <c r="G6" s="15"/>
      <c r="H6" s="30"/>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31">
        <v>2</v>
      </c>
      <c r="C8" s="31">
        <v>3</v>
      </c>
      <c r="D8" s="31">
        <v>4</v>
      </c>
      <c r="E8" s="20">
        <v>5</v>
      </c>
      <c r="F8" s="20">
        <v>6</v>
      </c>
      <c r="G8" s="20">
        <v>7</v>
      </c>
      <c r="H8" s="20">
        <v>8</v>
      </c>
      <c r="I8" s="20">
        <v>9</v>
      </c>
      <c r="J8" s="42">
        <v>10</v>
      </c>
      <c r="K8" s="42">
        <v>11</v>
      </c>
    </row>
    <row r="9" ht="30.6" customHeight="1" spans="1:11">
      <c r="A9" s="32"/>
      <c r="B9" s="33"/>
      <c r="C9" s="34"/>
      <c r="D9" s="34"/>
      <c r="E9" s="32"/>
      <c r="F9" s="32"/>
      <c r="G9" s="32"/>
      <c r="H9" s="35"/>
      <c r="I9" s="35"/>
      <c r="J9" s="35"/>
      <c r="K9" s="35"/>
    </row>
    <row r="10" ht="30.6" customHeight="1" spans="1:11">
      <c r="A10" s="33"/>
      <c r="B10" s="33"/>
      <c r="C10" s="34"/>
      <c r="D10" s="34"/>
      <c r="E10" s="33"/>
      <c r="F10" s="33"/>
      <c r="G10" s="33"/>
      <c r="H10" s="35"/>
      <c r="I10" s="35"/>
      <c r="J10" s="35"/>
      <c r="K10" s="35"/>
    </row>
    <row r="11" ht="18.85" customHeight="1" spans="1:11">
      <c r="A11" s="36"/>
      <c r="B11" s="37"/>
      <c r="C11" s="37"/>
      <c r="D11" s="37"/>
      <c r="E11" s="37"/>
      <c r="F11" s="37"/>
      <c r="G11" s="38"/>
      <c r="H11" s="35"/>
      <c r="I11" s="35"/>
      <c r="J11" s="35"/>
      <c r="K11" s="35"/>
    </row>
    <row r="12" customHeight="1" spans="1:11">
      <c r="A12" s="39" t="s">
        <v>325</v>
      </c>
      <c r="B12" s="40"/>
      <c r="C12" s="39"/>
      <c r="D12" s="39"/>
      <c r="E12" s="39"/>
      <c r="F12" s="39"/>
      <c r="G12" s="39"/>
      <c r="H12" s="39"/>
      <c r="I12" s="39"/>
      <c r="J12" s="39"/>
      <c r="K12" s="39"/>
    </row>
    <row r="18" customHeight="1" spans="4:4">
      <c r="D18" s="41"/>
    </row>
    <row r="22" customHeight="1" spans="4:4">
      <c r="D22" s="41"/>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10" sqref="B10"/>
    </sheetView>
  </sheetViews>
  <sheetFormatPr defaultColWidth="9.11016949152542" defaultRowHeight="14.25" customHeight="1" outlineLevelCol="6"/>
  <cols>
    <col min="1" max="1" width="37.7796610169492" customWidth="1"/>
    <col min="2" max="2" width="28" customWidth="1"/>
    <col min="3" max="3" width="37.5508474576271" customWidth="1"/>
    <col min="4" max="4" width="17" customWidth="1"/>
    <col min="5" max="7" width="27" customWidth="1"/>
  </cols>
  <sheetData>
    <row r="1" customHeight="1" spans="1:7">
      <c r="A1" s="1"/>
      <c r="B1" s="1"/>
      <c r="C1" s="1"/>
      <c r="D1" s="1"/>
      <c r="E1" s="1"/>
      <c r="F1" s="1"/>
      <c r="G1" s="1"/>
    </row>
    <row r="2" ht="13.6" customHeight="1" spans="4:7">
      <c r="D2" s="2"/>
      <c r="G2" s="3" t="s">
        <v>377</v>
      </c>
    </row>
    <row r="3" ht="27.85" customHeight="1" spans="1:7">
      <c r="A3" s="4" t="s">
        <v>378</v>
      </c>
      <c r="B3" s="4"/>
      <c r="C3" s="4"/>
      <c r="D3" s="4"/>
      <c r="E3" s="4"/>
      <c r="F3" s="4"/>
      <c r="G3" s="4"/>
    </row>
    <row r="4" ht="13.6" customHeight="1" spans="1:7">
      <c r="A4" s="5" t="str">
        <f>'部门财务收支预算总表01-1'!A4</f>
        <v>单位名称：新平彝族傣族自治县档案馆</v>
      </c>
      <c r="B4" s="6"/>
      <c r="C4" s="6"/>
      <c r="D4" s="6"/>
      <c r="E4" s="7"/>
      <c r="F4" s="7"/>
      <c r="G4" s="8" t="s">
        <v>119</v>
      </c>
    </row>
    <row r="5" ht="21.8" customHeight="1" spans="1:7">
      <c r="A5" s="9" t="s">
        <v>202</v>
      </c>
      <c r="B5" s="9" t="s">
        <v>201</v>
      </c>
      <c r="C5" s="9" t="s">
        <v>130</v>
      </c>
      <c r="D5" s="10" t="s">
        <v>379</v>
      </c>
      <c r="E5" s="11" t="s">
        <v>35</v>
      </c>
      <c r="F5" s="12"/>
      <c r="G5" s="13"/>
    </row>
    <row r="6" ht="21.8" customHeight="1" spans="1:7">
      <c r="A6" s="14"/>
      <c r="B6" s="14"/>
      <c r="C6" s="14"/>
      <c r="D6" s="15"/>
      <c r="E6" s="16" t="s">
        <v>380</v>
      </c>
      <c r="F6" s="10" t="s">
        <v>381</v>
      </c>
      <c r="G6" s="10" t="s">
        <v>382</v>
      </c>
    </row>
    <row r="7" ht="40.6" customHeight="1" spans="1:7">
      <c r="A7" s="17"/>
      <c r="B7" s="17"/>
      <c r="C7" s="17"/>
      <c r="D7" s="18"/>
      <c r="E7" s="19"/>
      <c r="F7" s="18" t="s">
        <v>34</v>
      </c>
      <c r="G7" s="18"/>
    </row>
    <row r="8" ht="15.05" customHeight="1" spans="1:7">
      <c r="A8" s="20">
        <v>1</v>
      </c>
      <c r="B8" s="21">
        <v>2</v>
      </c>
      <c r="C8" s="21">
        <v>3</v>
      </c>
      <c r="D8" s="21">
        <v>4</v>
      </c>
      <c r="E8" s="20">
        <v>5</v>
      </c>
      <c r="F8" s="20">
        <v>6</v>
      </c>
      <c r="G8" s="20">
        <v>7</v>
      </c>
    </row>
    <row r="9" ht="29.95" customHeight="1" spans="1:7">
      <c r="A9" s="22" t="s">
        <v>49</v>
      </c>
      <c r="B9" s="22" t="s">
        <v>383</v>
      </c>
      <c r="C9" s="23" t="s">
        <v>205</v>
      </c>
      <c r="D9" s="22" t="s">
        <v>384</v>
      </c>
      <c r="E9" s="24">
        <v>1650000</v>
      </c>
      <c r="F9" s="25">
        <v>50000</v>
      </c>
      <c r="G9" s="25">
        <v>100000</v>
      </c>
    </row>
    <row r="10" ht="29.95" customHeight="1" spans="1:7">
      <c r="A10" s="22" t="s">
        <v>49</v>
      </c>
      <c r="B10" s="22" t="s">
        <v>383</v>
      </c>
      <c r="C10" s="23" t="s">
        <v>220</v>
      </c>
      <c r="D10" s="22" t="s">
        <v>384</v>
      </c>
      <c r="E10" s="24">
        <v>747899.7</v>
      </c>
      <c r="F10" s="25">
        <v>800000</v>
      </c>
      <c r="G10" s="25">
        <v>850000</v>
      </c>
    </row>
    <row r="11" ht="18.85" customHeight="1" spans="1:7">
      <c r="A11" s="26" t="s">
        <v>384</v>
      </c>
      <c r="B11" s="27"/>
      <c r="C11" s="27"/>
      <c r="D11" s="28"/>
      <c r="E11" s="24">
        <v>2397899.7</v>
      </c>
      <c r="F11" s="25">
        <v>850000</v>
      </c>
      <c r="G11" s="25">
        <v>950000</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2025-01-21T18:50:00Z</dcterms:created>
  <cp:lastPrinted>2025-02-13T18:07:00Z</cp:lastPrinted>
  <dcterms:modified xsi:type="dcterms:W3CDTF">2025-03-07T01:58:52Z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2052-12.1.0.18912</vt:lpwstr>
  </property>
</Properties>
</file>