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'部门项目支出预算表05-1'!$A$8:$W$68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<sst xmlns="http://schemas.openxmlformats.org/spreadsheetml/2006/main" count="2079" uniqueCount="608">
  <si>
    <t>预算01-1表</t>
  </si>
  <si>
    <t>2025年财务收支预算总表</t>
  </si>
  <si>
    <t>单位名称：中共新平彝族傣族自治县纪律检查委员会</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</si>
  <si>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</si>
  <si>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</si>
  <si>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</si>
  <si>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</si>
  <si>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</si>
  <si>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</si>
  <si>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</si>
  <si>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</si>
  <si>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</si>
  <si>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</si>
  <si>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</si>
  <si>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</si>
  <si>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</si>
  <si>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</si>
  <si>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</si>
  <si>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</si>
  <si>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</si>
  <si>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</si>
  <si>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</si>
  <si>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</si>
  <si>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</si>
  <si>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</si>
  <si>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</si>
  <si>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</si>
  <si>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</si>
  <si>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</si>
  <si>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</si>
  <si>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</si>
  <si>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</si>
  <si>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</si>
  <si>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</si>
  <si>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</si>
  <si>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</si>
  <si>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</si>
  <si>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</si>
  <si>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</si>
  <si>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</si>
  <si>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</si>
  <si>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</si>
  <si>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</si>
  <si>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</si>
  <si>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</si>
  <si>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</si>
  <si>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253</t>
  </si>
  <si>
    <t>中共新平彝族傣族自治县纪律检查委员会</t>
  </si>
  <si>
    <t>253001</t>
  </si>
  <si>
    <t>中共新平彝族傣族自治县纪律检查委员会（本级）</t>
  </si>
  <si>
    <t>253004</t>
  </si>
  <si>
    <t>新平彝族傣族自治县反腐倡廉警示教育中心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</si>
  <si>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</si>
  <si>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</si>
  <si>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</si>
  <si>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</si>
  <si>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</si>
  <si>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</si>
  <si>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</si>
  <si>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</si>
  <si>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</si>
  <si>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</si>
  <si>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</si>
  <si>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</si>
  <si>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</si>
  <si>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</si>
  <si>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</si>
  <si>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20111</t>
  </si>
  <si>
    <t>纪检监察事务</t>
  </si>
  <si>
    <t>2011101</t>
  </si>
  <si>
    <t>行政运行</t>
  </si>
  <si>
    <t>2011102</t>
  </si>
  <si>
    <t>一般行政管理事务</t>
  </si>
  <si>
    <t>2011150</t>
  </si>
  <si>
    <t>事业运行</t>
  </si>
  <si>
    <t>2011199</t>
  </si>
  <si>
    <t>其他纪检监察事务支出</t>
  </si>
  <si>
    <t>20136</t>
  </si>
  <si>
    <t>其他共产党事务支出</t>
  </si>
  <si>
    <t>2013602</t>
  </si>
  <si>
    <t>2013699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</si>
  <si>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</si>
  <si>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</si>
  <si>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</si>
  <si>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</si>
  <si>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</si>
  <si>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</si>
  <si>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</si>
  <si>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</si>
  <si>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</si>
  <si>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</si>
  <si>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</si>
  <si>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</si>
  <si>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</si>
  <si>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</si>
  <si>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</si>
  <si>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</si>
  <si>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</si>
  <si>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</si>
  <si>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</si>
  <si>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</si>
  <si>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</si>
  <si>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</si>
  <si>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</si>
  <si>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</si>
  <si>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</si>
  <si>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</si>
  <si>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</si>
  <si>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</si>
  <si>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</si>
  <si>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</si>
  <si>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</si>
  <si>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</si>
  <si>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</si>
  <si>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</si>
  <si>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</si>
  <si>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</si>
  <si>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</si>
  <si>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</si>
  <si>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</si>
  <si>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</si>
  <si>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</si>
  <si>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</si>
  <si>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</si>
  <si>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</si>
  <si>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</si>
  <si>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</si>
  <si>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</si>
  <si>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</si>
  <si>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</si>
  <si>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</si>
  <si>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</si>
  <si>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</si>
  <si>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</si>
  <si>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</si>
  <si>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</si>
  <si>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</si>
  <si>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</si>
  <si>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</si>
  <si>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</si>
  <si>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</si>
  <si>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</si>
  <si>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</si>
  <si>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</si>
  <si>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</si>
  <si>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</si>
  <si>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</si>
  <si>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</si>
  <si>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</si>
  <si>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</si>
  <si>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</si>
  <si>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</si>
  <si>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</si>
  <si>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</si>
  <si>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</si>
  <si>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</si>
  <si>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</si>
  <si>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</si>
  <si>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</si>
  <si>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</si>
  <si>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530427210000000014963</t>
  </si>
  <si>
    <t>行政人员工资支出</t>
  </si>
  <si>
    <t>30101</t>
  </si>
  <si>
    <t>基本工资</t>
  </si>
  <si>
    <t>30102</t>
  </si>
  <si>
    <t>津贴补贴</t>
  </si>
  <si>
    <t>530427210000000014964</t>
  </si>
  <si>
    <t>社会保障缴费</t>
  </si>
  <si>
    <t>30110</t>
  </si>
  <si>
    <t>职工基本医疗保险缴费</t>
  </si>
  <si>
    <t>530427210000000014965</t>
  </si>
  <si>
    <t>30113</t>
  </si>
  <si>
    <t>530427210000000014969</t>
  </si>
  <si>
    <t>行政人员公务交通补贴</t>
  </si>
  <si>
    <t>30239</t>
  </si>
  <si>
    <t>其他交通费用</t>
  </si>
  <si>
    <t>530427210000000014971</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</si>
  <si>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</si>
  <si>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</si>
  <si>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</si>
  <si>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</si>
  <si>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</si>
  <si>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</si>
  <si>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</si>
  <si>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</si>
  <si>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</si>
  <si>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</si>
  <si>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</si>
  <si>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</si>
  <si>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</si>
  <si>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</si>
  <si>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</si>
  <si>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</si>
  <si>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</si>
  <si>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</si>
  <si>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</si>
  <si>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</si>
  <si>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</si>
  <si>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30227</t>
  </si>
  <si>
    <t>委托业务费</t>
  </si>
  <si>
    <t>30229</t>
  </si>
  <si>
    <t>福利费</t>
  </si>
  <si>
    <t>30299</t>
  </si>
  <si>
    <t>其他商品和服务支出</t>
  </si>
  <si>
    <t>530427221100000352614</t>
  </si>
  <si>
    <t>30217</t>
  </si>
  <si>
    <t>530427221100000352623</t>
  </si>
  <si>
    <t>工会经费</t>
  </si>
  <si>
    <t>30228</t>
  </si>
  <si>
    <t>530427231100001414019</t>
  </si>
  <si>
    <t>公务员基础绩效奖</t>
  </si>
  <si>
    <t>30103</t>
  </si>
  <si>
    <t>奖金</t>
  </si>
  <si>
    <t>530427231100001414038</t>
  </si>
  <si>
    <t>部门临聘人员支出</t>
  </si>
  <si>
    <t>30199</t>
  </si>
  <si>
    <t>其他工资福利支出</t>
  </si>
  <si>
    <t>530427231100001435032</t>
  </si>
  <si>
    <t>退休干部公用经费</t>
  </si>
  <si>
    <t>530427241100002138362</t>
  </si>
  <si>
    <t>社会保障经费</t>
  </si>
  <si>
    <t>30112</t>
  </si>
  <si>
    <t>其他社会保障缴费</t>
  </si>
  <si>
    <t>30108</t>
  </si>
  <si>
    <t>机关事业单位基本养老保险缴费</t>
  </si>
  <si>
    <t>30111</t>
  </si>
  <si>
    <t>公务员医疗补助缴费</t>
  </si>
  <si>
    <t>530427251100003587101</t>
  </si>
  <si>
    <t>奖励性绩效工资(地方)</t>
  </si>
  <si>
    <t>30107</t>
  </si>
  <si>
    <t>绩效工资</t>
  </si>
  <si>
    <t>530427251100003587102</t>
  </si>
  <si>
    <t>事业人员工资支出</t>
  </si>
  <si>
    <t>530427241100003057422</t>
  </si>
  <si>
    <t>驻村工作队员生活补助及下派村（社区）党总支书记任职补贴经费</t>
  </si>
  <si>
    <t xml:space="preserve">30305 </t>
  </si>
  <si>
    <t>生活补助</t>
  </si>
  <si>
    <t>530427210000000014552</t>
  </si>
  <si>
    <t>530427210000000014553</t>
  </si>
  <si>
    <t>530427210000000014554</t>
  </si>
  <si>
    <t>530427210000000014556</t>
  </si>
  <si>
    <t>530427210000000014612</t>
  </si>
  <si>
    <t>530427231100001456201</t>
  </si>
  <si>
    <t>530427241100002120750</t>
  </si>
  <si>
    <t>530427241100002121538</t>
  </si>
  <si>
    <t>社会保险缴费资金</t>
  </si>
  <si>
    <t>预算05-1表</t>
  </si>
  <si>
    <t>2025年部门项目支出预算表</t>
  </si>
  <si>
    <t>项目分类</t>
  </si>
  <si>
    <t>项目单位</t>
  </si>
  <si>
    <t>本年拨款</t>
  </si>
  <si>
    <t>其中：本次下达</t>
  </si>
  <si>
    <t>2023至2025年计算机更新项目资金</t>
  </si>
  <si>
    <t>313 事业发展类</t>
  </si>
  <si>
    <t>530427241100003184208</t>
  </si>
  <si>
    <t>31002</t>
  </si>
  <si>
    <t>办公设备购置</t>
  </si>
  <si>
    <t>办案经费</t>
  </si>
  <si>
    <t>311 专项业务类</t>
  </si>
  <si>
    <t>530427241100002142266</t>
  </si>
  <si>
    <t>30231</t>
  </si>
  <si>
    <t>公务用车运行维护费</t>
  </si>
  <si>
    <t>机关事业单位职工及军人抚恤补助资金</t>
  </si>
  <si>
    <t>312 民生类</t>
  </si>
  <si>
    <t>530427231100001341323</t>
  </si>
  <si>
    <t>30305</t>
  </si>
  <si>
    <t>纪检监察工作专项经费</t>
  </si>
  <si>
    <t>530427241100002143415</t>
  </si>
  <si>
    <t>物业管理经费</t>
  </si>
  <si>
    <t>530427251100003875896</t>
  </si>
  <si>
    <t>县委巡察机构巡察经费</t>
  </si>
  <si>
    <t>530427241100002150615</t>
  </si>
  <si>
    <t>业务装备经费</t>
  </si>
  <si>
    <t>530427241100002142725</t>
  </si>
  <si>
    <t>补助乡镇街道纪工委专项资金</t>
  </si>
  <si>
    <t>530427241100003313582</t>
  </si>
  <si>
    <t>物业管理服务派遣经费</t>
  </si>
  <si>
    <t>530427231100001346065</t>
  </si>
  <si>
    <t>新平县反腐倡廉警示教育中心运行经费</t>
  </si>
  <si>
    <t>530427221100000267129</t>
  </si>
  <si>
    <t>玉溪市留置中心新平分点办案区内网及配套建设项目经费</t>
  </si>
  <si>
    <t>530427241100003314677</t>
  </si>
  <si>
    <t xml:space="preserve">31002 </t>
  </si>
  <si>
    <t xml:space="preserve">30227 </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</si>
  <si>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</si>
  <si>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</si>
  <si>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</si>
  <si>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</si>
  <si>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</si>
  <si>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</si>
  <si>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</si>
  <si>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</si>
  <si>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</si>
  <si>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</si>
  <si>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</si>
  <si>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</si>
  <si>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做好本部门人员、公用经费保障，按规定落实干部职工各项待遇，支持部门正常履职。做好本部门人员、公用经费保障，按规定落实干部职工各项待遇，支持部门正常履职。2025年发放遗属补助人员3人，其中城镇户口1人，农村户口2人，共计申报金额28,104.00元。</t>
  </si>
  <si>
    <t>产出指标</t>
  </si>
  <si>
    <t>数量指标</t>
  </si>
  <si>
    <t>供养离（退）休人员数</t>
  </si>
  <si>
    <t>=</t>
  </si>
  <si>
    <t>12</t>
  </si>
  <si>
    <t>月</t>
  </si>
  <si>
    <t>定量指标</t>
  </si>
  <si>
    <t>反映遗属补助发放月数。</t>
  </si>
  <si>
    <t>遗属补助人数</t>
  </si>
  <si>
    <t>人</t>
  </si>
  <si>
    <t>反映部门（单位）遗属补助人数</t>
  </si>
  <si>
    <t>效益指标</t>
  </si>
  <si>
    <t>社会效益</t>
  </si>
  <si>
    <t>部门运转</t>
  </si>
  <si>
    <t>正常运转</t>
  </si>
  <si>
    <t>项</t>
  </si>
  <si>
    <t>定性指标</t>
  </si>
  <si>
    <t>反映部门（单位）运转情况。</t>
  </si>
  <si>
    <t>受补家庭生活改善</t>
  </si>
  <si>
    <t>得到一定改善</t>
  </si>
  <si>
    <t>反映受补家庭生活改善情况</t>
  </si>
  <si>
    <t>满意度指标</t>
  </si>
  <si>
    <t>服务对象满意度</t>
  </si>
  <si>
    <t>受补助人员满意度</t>
  </si>
  <si>
    <t>&gt;=</t>
  </si>
  <si>
    <t>90</t>
  </si>
  <si>
    <t>%</t>
  </si>
  <si>
    <t>反映部门（单位）遗属补助人员对补助发放的满意程度。</t>
  </si>
  <si>
    <t>社会公众满意度</t>
  </si>
  <si>
    <t>反映社会公众对部门（单位）履职情况的满意程度。</t>
  </si>
  <si>
    <t>充分运用新时代巡视巡察工作的实践经验和理论成果，推动巡察工作向深拓展、向专发力、向下延伸，使巡察制度更加科学、更加规范、更加有效，把巡察利剑磨得更光更亮。政治巡察进一步深化，全县各级各部门和党员领导干部更加自觉维护习近平总书记的核心地位、维护党中央权威和集中统一领导；巡察全覆盖质量进一步提高，加强统筹谋划和组织实施，整合巡察力量，创新优化组织方式，不断提高巡察发现问题的能力和水平；巡察整改和成果运用进一步加强，实现监督、整改、治理有机贯通，政治效果、纪法效果、社会效果有机统一，以巡促改、以巡促建、以巡促治效能聚合叠加；上下联动和贯通协调进一步强化，更好发挥巡察综合监督作用和集成、集束、集中效应，有力助推基层治理能力现代化；巡察工作规范化法治化正规化水平进一步提升，着力打造一支政治过硬、本领高强、忠诚干净担当的巡察铁军。2025年计划开展3轮常规巡察，并适时选取部分单位进行巡察“回头看”，分别于3月、6月、9月启动。每轮组建5个巡察组，分别对7—8个单位开展巡察。县直部门每组6—8人，乡镇和村级巡察组含驾驶员每组22人左右。配合市委开展提级、交叉巡察2轮，每轮15人左右。全年需巡察经费合计1,177,290元。</t>
  </si>
  <si>
    <t>开展巡察次数</t>
  </si>
  <si>
    <t>次</t>
  </si>
  <si>
    <t>反映开展巡察工作的次数</t>
  </si>
  <si>
    <t>巡察人数</t>
  </si>
  <si>
    <t>25</t>
  </si>
  <si>
    <t>反映参加巡察的人数</t>
  </si>
  <si>
    <t>印制宣传单份数</t>
  </si>
  <si>
    <t>1000</t>
  </si>
  <si>
    <t>份</t>
  </si>
  <si>
    <t>反映印发的宣传单数</t>
  </si>
  <si>
    <t>租用公务车辆数</t>
  </si>
  <si>
    <t>&lt;=</t>
  </si>
  <si>
    <t>辆</t>
  </si>
  <si>
    <t>反映租用的公务车辆情况</t>
  </si>
  <si>
    <t>巡察业务培训期数</t>
  </si>
  <si>
    <t>期</t>
  </si>
  <si>
    <t>反映开展巡察业务培训的情况</t>
  </si>
  <si>
    <t>参加巡察业务培训人次</t>
  </si>
  <si>
    <t>80</t>
  </si>
  <si>
    <t>人次</t>
  </si>
  <si>
    <t>反映参加巡察业务的培训人员情况</t>
  </si>
  <si>
    <t>发现问题整改率</t>
  </si>
  <si>
    <t>70</t>
  </si>
  <si>
    <t>反映发现问题的整改情况。发现问题整改率=已整改问题数/发现问题数*100%</t>
  </si>
  <si>
    <t>质量指标</t>
  </si>
  <si>
    <t>培训人员到位率</t>
  </si>
  <si>
    <t>培训参加人员的到位情况，培训人员到位率=实际参加培训人数/应参加培训人数*100%</t>
  </si>
  <si>
    <t>时效指标</t>
  </si>
  <si>
    <t>巡察工作开展时间</t>
  </si>
  <si>
    <t>工作日</t>
  </si>
  <si>
    <t>反映完成全年巡察工作的时间</t>
  </si>
  <si>
    <t>巡察工作正常开展</t>
  </si>
  <si>
    <t>正常</t>
  </si>
  <si>
    <t>反映巡察机构巡察工作开展情况</t>
  </si>
  <si>
    <t>巡察组廉洁作风测评满意度</t>
  </si>
  <si>
    <t>反映被巡察单位对巡察组干部的廉洁作风满意程度</t>
  </si>
  <si>
    <t>巡察整改情况满意度</t>
  </si>
  <si>
    <t>反映专项检查对被巡察单位整改完成情况的满意度</t>
  </si>
  <si>
    <t>2024年计划替代10台。</t>
  </si>
  <si>
    <t>计算机台数</t>
  </si>
  <si>
    <t>10</t>
  </si>
  <si>
    <t>台</t>
  </si>
  <si>
    <t>反映部门购置计划执行情况购置计划执行情况。
购置计划完成率=（实际购置交付装备数量/计划购置交付装备数量）*100%。</t>
  </si>
  <si>
    <t>验收通过率</t>
  </si>
  <si>
    <t>95</t>
  </si>
  <si>
    <t>购置设备利用率</t>
  </si>
  <si>
    <t>100</t>
  </si>
  <si>
    <t>可持续影响</t>
  </si>
  <si>
    <t>设备使用年限</t>
  </si>
  <si>
    <t>1.00</t>
  </si>
  <si>
    <t>年</t>
  </si>
  <si>
    <t>使用人员满意度</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</si>
  <si>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2025年计划开展档案规范化建设和党建工作等，预算经费429,240.00元。其中档案规范化建设经费400,000.00元，党建工作、退休党支部工作经费及补助29,240.00元。</t>
  </si>
  <si>
    <t>档案目录著录</t>
  </si>
  <si>
    <t>套</t>
  </si>
  <si>
    <t>反映档案系统建设过程中档案目录录制情况。
档案目录著录完成率=（实际录著档案目录数/计划录著档案目录数）*100%。</t>
  </si>
  <si>
    <t>系统验收合格率</t>
  </si>
  <si>
    <t>反映系统建设初步验收与计划时间的偏差情况。
系统初验时间偏差率=(系统初验时间-计划初验时间)/计划完成时间*100%</t>
  </si>
  <si>
    <t>党委党员数</t>
  </si>
  <si>
    <t>108</t>
  </si>
  <si>
    <t>反映党委实有党员人数</t>
  </si>
  <si>
    <t>党员活动次数</t>
  </si>
  <si>
    <t>反映党支部开展的党员活动情况</t>
  </si>
  <si>
    <t>党员活动参与率</t>
  </si>
  <si>
    <t>75</t>
  </si>
  <si>
    <t>反映党员参与党员活动的参与情况。党员活动参与率=实际参加活动人数/应参加活动人数*100%</t>
  </si>
  <si>
    <t>退休党员人数</t>
  </si>
  <si>
    <t>24</t>
  </si>
  <si>
    <t>反映退休党员人员数量</t>
  </si>
  <si>
    <t>档案系统全年正常运行时长</t>
  </si>
  <si>
    <t>2000</t>
  </si>
  <si>
    <t>小时</t>
  </si>
  <si>
    <t>反映档案系统全年正常运行时间情况</t>
  </si>
  <si>
    <t>党（委）支部工作正常开展</t>
  </si>
  <si>
    <t>正常开展</t>
  </si>
  <si>
    <t>反映党（委）支部开展情况</t>
  </si>
  <si>
    <t>系统正常使用年限</t>
  </si>
  <si>
    <t>反映系统正常使用期限</t>
  </si>
  <si>
    <t>档案规范化管理长效机制</t>
  </si>
  <si>
    <t>制定</t>
  </si>
  <si>
    <t>反映档案规范化制度建设情况</t>
  </si>
  <si>
    <t>85</t>
  </si>
  <si>
    <t>反映使用对象对档案系统使用的满意度。使用人员满意度=（对档案系统满意的使用人员/问卷调查人数）*100%</t>
  </si>
  <si>
    <t>党员满意度</t>
  </si>
  <si>
    <t>反映党员对党（委）支部的满意度。党员满意度=（对满意的党员数/问卷调查人数）*100%</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</si>
  <si>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t>
  </si>
  <si>
    <t>财政供养人数</t>
  </si>
  <si>
    <t>反映部门财政供养人员数量</t>
  </si>
  <si>
    <t>办案车辆数</t>
  </si>
  <si>
    <t>反映部门办案车辆情况</t>
  </si>
  <si>
    <t>问题线索受理率</t>
  </si>
  <si>
    <t>反映部门办案问题线索受理情况</t>
  </si>
  <si>
    <t>结案率</t>
  </si>
  <si>
    <t>50</t>
  </si>
  <si>
    <t>反映部门案件办理情况</t>
  </si>
  <si>
    <t>警示教育培训批次</t>
  </si>
  <si>
    <t>反映部门开展警示教育情况</t>
  </si>
  <si>
    <t>资金支付及时率</t>
  </si>
  <si>
    <t>反映部门资金支付的情况</t>
  </si>
  <si>
    <t>部门正常运转</t>
  </si>
  <si>
    <t>单位人员满意度</t>
  </si>
  <si>
    <t>反映部门（单位）人员对经费保障的满意程度。</t>
  </si>
  <si>
    <t>1、完成设施设备监督检查的次数大于300天以上。
2、完成办案人员的后勤保障工作。做好留置区留置室、讯问室、中控室、备勤室、医务室、专案组办公室、指挥调度室等设备的维修维护和正常运行工作。
3、完成消防系统等巡查保障，确保办案点随时能够启动运转。
4、完成对留置室、询问室、中控室、备勤室、医务室、专案组办公室、指挥调度室的办公办案设备以及网络系统运行维护；
5、完成对食堂餐厅等进行零星修缮。设施、设备完好率＞90.00%，维护覆盖率达＞90.00%。</t>
  </si>
  <si>
    <t>消防巡查次数</t>
  </si>
  <si>
    <t xml:space="preserve">反映每天消防巡查次数的情况。
</t>
  </si>
  <si>
    <t>监督检查次数</t>
  </si>
  <si>
    <t xml:space="preserve">反映委托单位对物业服务监督检查的次数的情况。
</t>
  </si>
  <si>
    <t>设施设备检查检修次数</t>
  </si>
  <si>
    <t xml:space="preserve">反映空调、消防、安保、会议系统等设施设备检查检修次数的情况。（具体运用时，根据不同的设施对检查的要求进行检查频次的设置。）
</t>
  </si>
  <si>
    <t>物管人员在岗率</t>
  </si>
  <si>
    <t>99.9</t>
  </si>
  <si>
    <t xml:space="preserve">反映安保、消防服务人员等物管人员在岗的情况。物管人员在岗率=实际在岗工时/应在岗工时*100%
</t>
  </si>
  <si>
    <t>物业服务流程规范、合理程度</t>
  </si>
  <si>
    <t>&gt;</t>
  </si>
  <si>
    <t>99</t>
  </si>
  <si>
    <t xml:space="preserve">反映物业在提供各项服务的过程中，操作程序的规范合理性（确保中心实际对物业的支出与物业提供的服务水平相匹配）
</t>
  </si>
  <si>
    <t>服务收益人员满意程度</t>
  </si>
  <si>
    <t xml:space="preserve">反映保安、保洁、餐饮服务、绿化养护服务受益人员满意程度。
</t>
  </si>
  <si>
    <t>购置计划完成率</t>
  </si>
  <si>
    <t>反映设备购置的产品质量情况。
验收通过率=（通过验收的购置数量/购置总数量）*100%。</t>
  </si>
  <si>
    <t>反映设备利用情况。
设备利用率=（投入使用设备数/购置设备总数）*100%。</t>
  </si>
  <si>
    <t>反映新投入设备使用年限情况。</t>
  </si>
  <si>
    <t>反映服务对象对购置设备的整体满意情况。
使用人员满意度=（对购置设备满意的人数/问卷调查人数）*100%。</t>
  </si>
  <si>
    <t>乡镇数量</t>
  </si>
  <si>
    <t>个</t>
  </si>
  <si>
    <t>反映资金使用情况</t>
  </si>
  <si>
    <t>办公设备使用率</t>
  </si>
  <si>
    <t>反映部门办公设备使用情况；使用率=在用固定资产数量/固定资产总数量*100%</t>
  </si>
  <si>
    <t>反映部门资金支付情况</t>
  </si>
  <si>
    <t>反映部门（单位）运转情况</t>
  </si>
  <si>
    <t>群众满意度</t>
  </si>
  <si>
    <t>1、全年工作日接待市、县党员干部和公职人员的廉政警示教育学习活动。场馆接待人次≥2,000人，免费开放天数≥200天，接待对象满意度达90.00%.
2、管理维护“玉溪市监察委员会留置场所新平分点”办案点。对留置室、询问室、中控室、备勤室、医务室、专案组办公室、指挥调度室的办公办案设备以及网络安全系统运行维护；对住宿区域、食堂餐厅等进行修缮。维修维护验收合格率达90.00%以上。
3、维护基础设施正常运转，保证单位日常运行。保证验收合格后及时支付运行经费，不拖延。日常办公用品验收合格率≥90%；绿化面积≥1,000平方米；用电量≤110,000千瓦时；用水量≤4,386吨；维修维护面积≥4,500平方米。4、保证驻地办案人员后勤保障满意度≥90.00%。
5、2025年警示教育中心将完善经费的使用制度；制定规范的留置区后勤支出安排登记册；规范管理；开辟多渠道的警示教育方式，如，从自媒体入手建立新媒体传播方式等；培养中心工作人员专业素养。</t>
  </si>
  <si>
    <t>用电量</t>
  </si>
  <si>
    <t>110000</t>
  </si>
  <si>
    <t>千瓦时</t>
  </si>
  <si>
    <t>反映用电量。</t>
  </si>
  <si>
    <t>用水量</t>
  </si>
  <si>
    <t>4386</t>
  </si>
  <si>
    <t>吨</t>
  </si>
  <si>
    <t>反映用水量。</t>
  </si>
  <si>
    <t>绿化区维护面积</t>
  </si>
  <si>
    <t>平方米</t>
  </si>
  <si>
    <t>反映绿化区维修维护面积。</t>
  </si>
  <si>
    <t>办公区维护面积</t>
  </si>
  <si>
    <t>3000</t>
  </si>
  <si>
    <t>反映办公区、食堂住宿区、留置区办公办案系统安全维护、日常设施设备用品等维修（护）面积。</t>
  </si>
  <si>
    <t>展厅区维护面积</t>
  </si>
  <si>
    <t>500</t>
  </si>
  <si>
    <t>反映展厅板块内容更新更换等维修维护面积。</t>
  </si>
  <si>
    <t>维修维护验收合格率</t>
  </si>
  <si>
    <t>反映维修维护检验后验收的合格情况</t>
  </si>
  <si>
    <t>部门运行</t>
  </si>
  <si>
    <t>是/否</t>
  </si>
  <si>
    <t>接待对象的满意度</t>
  </si>
  <si>
    <t>反映展厅接待对象、留置区驻点办案人员的满意程度。</t>
  </si>
  <si>
    <t>1、完成设施设备监督检查的次数大于300天以上。
2、完成“玉溪市监察委员会留置场所新平分点”工作区驻点办案人员的后勤保障工作。做好留置区留置室、讯问室、中控室、备勤室、医务室、专案组办公室、指挥调度室、1套全程录音录像系统、1套安防系统、64台办公电脑及配套打印复印等设备的维修维护和正常运行工作。
3、完成值班室区域33个房间、40台网络电视、86个床位的维修维护、卫生清洁保障。消防系统等巡查保障。确保办案点随时能够启动运转。
4、完成对留置室、询问室、中控室、备勤室、医务室、专案组办公室、指挥调度室的办公办案设备以及网络系统运行维护；
5、完成对住宿区域、食堂餐厅等进行零星修缮。设施、设备完好率＞90.00%，维护覆盖率达＞90.00%。</t>
  </si>
  <si>
    <t>物业管理面积</t>
  </si>
  <si>
    <t>4000</t>
  </si>
  <si>
    <t>反映物业管理合同约定的服务区域、办公区域室内外（含绿化）面积之和。</t>
  </si>
  <si>
    <t>次/天</t>
  </si>
  <si>
    <t>反映每天消防巡查次数的情况。</t>
  </si>
  <si>
    <t>次/月</t>
  </si>
  <si>
    <t>反映委托单位对物业服务监督检查的次数的情况。</t>
  </si>
  <si>
    <t>反映空调、消防、安保、会议系统等设施设备检查检修次数的情况。（具体运用时，根据不同的设施对检查的要求进行检查频次的设置。）</t>
  </si>
  <si>
    <t>发放安保、保洁服务工资人数</t>
  </si>
  <si>
    <t>人/月</t>
  </si>
  <si>
    <t>反映实际提供安保、保洁服务的人数</t>
  </si>
  <si>
    <t>反映安保、消防服务人员等物管人员在岗的情况。物管人员在岗率=实际在岗工时/应在岗工时*100%</t>
  </si>
  <si>
    <t>反映物业在提供各项服务的过程中，操作程序的规范合理性（确保中心实际对物业的支出与物业提供的服务水平相匹配）</t>
  </si>
  <si>
    <t>反映保安、保洁、餐饮服务、绿化养护服务受益人员满意程度。</t>
  </si>
  <si>
    <t>1、完成内网机房及网络覆盖建设。其中，24接口交换机1台、每台终端1个光纤收发器（共10台）、机房监控全景摄像机4台、机房门禁人脸识别一体机1台、机房入侵报警主机1台、机房空调1台、防火墙1台。
2、完成食堂就餐刷卡“一卡通”信息化建设。其中，食堂消费机2台、路由器1台。
3、保证办案区内网覆盖畅通、维护食堂后勤管理正常运转，保证驻点办案人员后勤保障满意度≥90.00%。</t>
  </si>
  <si>
    <t>全光下行接入交换机</t>
  </si>
  <si>
    <t>反映安装数量。</t>
  </si>
  <si>
    <t>光纤收发器</t>
  </si>
  <si>
    <t>全景摄像机</t>
  </si>
  <si>
    <t>人脸识别一体机</t>
  </si>
  <si>
    <t>总线制网络报警主机</t>
  </si>
  <si>
    <t>2P机房空调</t>
  </si>
  <si>
    <t>防火墙</t>
  </si>
  <si>
    <t>反映安装的数量。</t>
  </si>
  <si>
    <t>验收合格率</t>
  </si>
  <si>
    <t>反映质量验收情况。</t>
  </si>
  <si>
    <t>工期时长</t>
  </si>
  <si>
    <t>&lt;</t>
  </si>
  <si>
    <t>反映按时完成项目时间。</t>
  </si>
  <si>
    <t>运行情况</t>
  </si>
  <si>
    <t>全年运行</t>
  </si>
  <si>
    <t>工作人员使用满意度</t>
  </si>
  <si>
    <t>反映驻点办案人员的满意程度。</t>
  </si>
  <si>
    <t>预算06表</t>
  </si>
  <si>
    <t>2025年部门政府性基金预算支出预算表</t>
  </si>
  <si>
    <t>政府性基金预算支出</t>
  </si>
  <si>
    <t>说明：我部门无此事项。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</si>
  <si>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</si>
  <si>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</si>
  <si>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</si>
  <si>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</si>
  <si>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</si>
  <si>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</si>
  <si>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</si>
  <si>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</si>
  <si>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</si>
  <si>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</si>
  <si>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</si>
  <si>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</si>
  <si>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打印纸</t>
  </si>
  <si>
    <t>件</t>
  </si>
  <si>
    <t>更新计算机</t>
  </si>
  <si>
    <t>公务用车油费</t>
  </si>
  <si>
    <t>复印纸</t>
  </si>
  <si>
    <t>公务用车保险费</t>
  </si>
  <si>
    <t>手机信号屏蔽器</t>
  </si>
  <si>
    <t>文件柜</t>
  </si>
  <si>
    <t>组</t>
  </si>
  <si>
    <t>空调机组</t>
  </si>
  <si>
    <t>笔记本电脑</t>
  </si>
  <si>
    <t>彩色复印机</t>
  </si>
  <si>
    <t>办公椅</t>
  </si>
  <si>
    <t>张</t>
  </si>
  <si>
    <t>碎纸机</t>
  </si>
  <si>
    <t>扫描仪</t>
  </si>
  <si>
    <t>消磁柜</t>
  </si>
  <si>
    <t>执法记录仪</t>
  </si>
  <si>
    <t>档案柜</t>
  </si>
  <si>
    <t>会议桌</t>
  </si>
  <si>
    <t>录音笔</t>
  </si>
  <si>
    <t>支</t>
  </si>
  <si>
    <t>彩色打印机</t>
  </si>
  <si>
    <t>黑白打印机</t>
  </si>
  <si>
    <t>办公桌</t>
  </si>
  <si>
    <t>档案装订机</t>
  </si>
  <si>
    <t>台式电脑</t>
  </si>
  <si>
    <t>会议椅</t>
  </si>
  <si>
    <t>防录音设备</t>
  </si>
  <si>
    <t>保险柜</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</si>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</sst>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2">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3" borderId="21" applyNumberFormat="0" applyAlignment="0" applyProtection="0">
      <alignment vertical="center"/>
    </xf>
    <xf numFmtId="0" fontId="32" fillId="4" borderId="22" applyNumberFormat="0" applyAlignment="0" applyProtection="0">
      <alignment vertical="center"/>
    </xf>
    <xf numFmtId="0" fontId="33" fillId="4" borderId="21" applyNumberFormat="0" applyAlignment="0" applyProtection="0">
      <alignment vertical="center"/>
    </xf>
    <xf numFmtId="0" fontId="34" fillId="5"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cellStyleXfs>
  <cellXfs count="190">
    <xf numFmtId="0" fontId="0" fillId="0" borderId="0" xfId="0"/>
    <xf numFmtId="0" fontId="1" fillId="0" borderId="0" xfId="0" applyFont="1" applyFill="1" applyAlignment="1">
      <alignment vertical="top"/>
    </xf>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9" fontId="8"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0" borderId="0" xfId="0" applyAlignment="1">
      <alignment horizontal="left"/>
    </xf>
    <xf numFmtId="0" fontId="2"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8" xfId="55" applyNumberFormat="1" applyBorder="1" applyAlignment="1">
      <alignment horizontal="left" vertical="center" wrapText="1"/>
    </xf>
    <xf numFmtId="0" fontId="10" fillId="0" borderId="9" xfId="55" applyNumberFormat="1" applyBorder="1" applyAlignment="1">
      <alignment horizontal="left" vertical="center" wrapText="1"/>
    </xf>
    <xf numFmtId="49" fontId="12" fillId="0" borderId="7" xfId="55" applyFont="1" applyAlignment="1">
      <alignment horizontal="center" vertical="center" wrapText="1"/>
    </xf>
    <xf numFmtId="49" fontId="6" fillId="0" borderId="7" xfId="55" applyFont="1" applyAlignment="1">
      <alignment horizontal="center" vertical="center" wrapText="1"/>
    </xf>
    <xf numFmtId="49" fontId="12" fillId="0" borderId="7" xfId="55" applyFont="1">
      <alignment horizontal="left" vertical="center" wrapText="1"/>
    </xf>
    <xf numFmtId="178" fontId="10" fillId="0" borderId="7" xfId="51">
      <alignment horizontal="right" vertical="center"/>
    </xf>
    <xf numFmtId="179" fontId="10" fillId="0" borderId="7" xfId="52">
      <alignment horizontal="right" vertical="center"/>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9" fontId="8" fillId="0" borderId="7" xfId="52" applyFont="1">
      <alignment horizontal="right" vertical="center"/>
    </xf>
    <xf numFmtId="0" fontId="4" fillId="0" borderId="0" xfId="0" applyFont="1" applyAlignment="1" applyProtection="1">
      <alignment horizontal="right"/>
      <protection locked="0"/>
    </xf>
    <xf numFmtId="0" fontId="5" fillId="0" borderId="12"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4" fontId="4" fillId="0" borderId="14" xfId="0" applyNumberFormat="1" applyFont="1" applyBorder="1" applyAlignment="1" applyProtection="1">
      <alignment horizontal="right" vertical="center"/>
      <protection locked="0"/>
    </xf>
    <xf numFmtId="0" fontId="4" fillId="0" borderId="15" xfId="0" applyFont="1" applyBorder="1" applyAlignment="1">
      <alignment horizontal="center" vertical="center"/>
    </xf>
    <xf numFmtId="0" fontId="4" fillId="0" borderId="16"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4" xfId="0" applyFont="1" applyBorder="1" applyAlignment="1">
      <alignment horizontal="center" vertical="center"/>
    </xf>
    <xf numFmtId="0" fontId="5" fillId="0" borderId="14" xfId="0" applyFont="1" applyBorder="1" applyAlignment="1" applyProtection="1">
      <alignment horizontal="center" vertical="center"/>
      <protection locked="0"/>
    </xf>
    <xf numFmtId="0" fontId="10" fillId="0" borderId="7" xfId="55" applyNumberFormat="1" applyFont="1" applyBorder="1">
      <alignment horizontal="left" vertical="center" wrapText="1"/>
    </xf>
    <xf numFmtId="49" fontId="10" fillId="0" borderId="7" xfId="55" applyNumberFormat="1" applyFont="1" applyBorder="1">
      <alignment horizontal="left" vertical="center" wrapText="1"/>
    </xf>
    <xf numFmtId="179" fontId="10" fillId="0" borderId="7" xfId="55" applyNumberFormat="1" applyFont="1" applyBorder="1" applyAlignment="1">
      <alignment horizontal="right" vertical="center" wrapText="1"/>
    </xf>
    <xf numFmtId="179" fontId="10" fillId="0" borderId="7" xfId="55" applyNumberFormat="1" applyFont="1" applyBorder="1" applyAlignment="1">
      <alignment horizontal="center" vertical="center" wrapText="1"/>
    </xf>
    <xf numFmtId="49" fontId="10" fillId="0" borderId="7" xfId="55" applyNumberFormat="1" applyFont="1" applyBorder="1" applyAlignment="1">
      <alignment horizontal="center" vertical="center" wrapText="1"/>
    </xf>
    <xf numFmtId="179" fontId="10" fillId="0" borderId="7" xfId="0" applyNumberFormat="1" applyFont="1" applyFill="1" applyBorder="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 fillId="0" borderId="17" xfId="0" applyFont="1" applyFill="1" applyBorder="1" applyAlignment="1">
      <alignment vertical="center"/>
    </xf>
    <xf numFmtId="0" fontId="1" fillId="0" borderId="0" xfId="0" applyFont="1" applyFill="1" applyAlignment="1">
      <alignment horizontal="center" vertical="top"/>
    </xf>
    <xf numFmtId="49" fontId="10" fillId="0" borderId="7" xfId="55" applyNumberFormat="1" applyFont="1" applyBorder="1" applyAlignment="1">
      <alignment horizontal="left" vertical="center" wrapText="1"/>
    </xf>
    <xf numFmtId="179" fontId="10" fillId="0" borderId="7" xfId="0" applyNumberFormat="1" applyFont="1" applyFill="1" applyBorder="1" applyAlignment="1">
      <alignment horizontal="center" vertical="center" wrapText="1"/>
    </xf>
    <xf numFmtId="179" fontId="10" fillId="0" borderId="7" xfId="55" applyNumberFormat="1" applyFont="1" applyBorder="1">
      <alignment horizontal="left" vertical="center" wrapText="1"/>
    </xf>
    <xf numFmtId="179" fontId="10" fillId="0" borderId="7" xfId="55" applyNumberFormat="1" applyFont="1" applyBorder="1" applyAlignment="1">
      <alignment horizontal="left" vertical="center" wrapText="1"/>
    </xf>
    <xf numFmtId="0" fontId="8" fillId="0" borderId="0" xfId="0" applyFont="1" applyAlignment="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0" fontId="2" fillId="0" borderId="0" xfId="0" applyFont="1" applyAlignment="1">
      <alignment vertical="top"/>
    </xf>
    <xf numFmtId="0" fontId="16" fillId="0" borderId="7" xfId="0" applyFont="1" applyBorder="1" applyAlignment="1">
      <alignment horizontal="center"/>
    </xf>
    <xf numFmtId="179" fontId="10" fillId="0" borderId="7" xfId="52" applyNumberFormat="1" applyFont="1" applyBorder="1">
      <alignment horizontal="right" vertical="center"/>
    </xf>
    <xf numFmtId="0" fontId="6" fillId="0" borderId="7" xfId="0" applyFont="1" applyFill="1" applyBorder="1" applyAlignment="1">
      <alignment horizontal="left" vertical="center" indent="1"/>
    </xf>
    <xf numFmtId="0" fontId="15" fillId="0" borderId="7" xfId="0" applyFont="1" applyBorder="1" applyAlignment="1">
      <alignment horizontal="center" vertical="center" wrapText="1"/>
    </xf>
    <xf numFmtId="0" fontId="2"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3"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wrapText="1" indent="1"/>
    </xf>
    <xf numFmtId="0" fontId="10" fillId="0" borderId="7" xfId="0" applyFont="1" applyFill="1" applyBorder="1" applyAlignment="1">
      <alignment horizontal="left" vertical="center" wrapText="1" indent="2"/>
    </xf>
    <xf numFmtId="179" fontId="10" fillId="0" borderId="7" xfId="52" applyNumberFormat="1" applyFont="1" applyFill="1" applyBorder="1">
      <alignment horizontal="right" vertical="center"/>
    </xf>
    <xf numFmtId="0" fontId="10" fillId="0" borderId="7" xfId="0" applyFont="1" applyFill="1" applyBorder="1" applyAlignment="1">
      <alignment horizontal="center" vertical="center" wrapText="1"/>
    </xf>
    <xf numFmtId="179" fontId="10" fillId="0" borderId="7" xfId="0" applyNumberFormat="1" applyFont="1" applyFill="1"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0" fontId="10" fillId="0" borderId="7" xfId="0" applyFont="1" applyFill="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4" fontId="21" fillId="0" borderId="7" xfId="0" applyNumberFormat="1" applyFont="1" applyBorder="1" applyAlignment="1">
      <alignment horizontal="right" vertical="center"/>
    </xf>
    <xf numFmtId="4" fontId="4" fillId="0" borderId="7" xfId="0" applyNumberFormat="1" applyFont="1" applyBorder="1" applyAlignment="1">
      <alignment horizontal="right" vertical="center"/>
    </xf>
    <xf numFmtId="0" fontId="8" fillId="0" borderId="7" xfId="0" applyFont="1" applyBorder="1" applyAlignment="1">
      <alignment horizontal="left" vertical="center"/>
    </xf>
    <xf numFmtId="0" fontId="21" fillId="0" borderId="7" xfId="0" applyFont="1" applyBorder="1" applyAlignment="1">
      <alignment horizontal="center" vertical="center"/>
    </xf>
    <xf numFmtId="0" fontId="21"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2" fillId="0" borderId="1" xfId="0" applyFont="1" applyBorder="1" applyAlignment="1">
      <alignment horizontal="center" vertical="center" wrapText="1"/>
    </xf>
    <xf numFmtId="179" fontId="8"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pplyProtection="1">
      <alignment horizontal="center" vertical="center"/>
      <protection locked="0"/>
    </xf>
    <xf numFmtId="0" fontId="2"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8" fillId="0" borderId="7" xfId="55" applyFont="1">
      <alignment horizontal="left" vertical="center" wrapText="1"/>
    </xf>
    <xf numFmtId="0" fontId="4"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8"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0" fontId="6" fillId="0" borderId="7"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zoomScale="85" zoomScaleNormal="85" workbookViewId="0">
      <pane ySplit="1" topLeftCell="A2" activePane="bottomLeft" state="frozen"/>
      <selection/>
      <selection pane="bottomLeft" activeCell="F9" sqref="F9"/>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2"/>
      <c r="B1" s="2"/>
      <c r="C1" s="2"/>
      <c r="D1" s="2"/>
    </row>
    <row r="2" ht="11.95" customHeight="1" spans="4:4">
      <c r="D2" s="107" t="s">
        <v>0</v>
      </c>
    </row>
    <row r="3" ht="36" customHeight="1" spans="1:4">
      <c r="A3" s="47" t="s">
        <v>1</v>
      </c>
      <c r="B3" s="181"/>
      <c r="C3" s="181"/>
      <c r="D3" s="181"/>
    </row>
    <row r="4" ht="20.95" customHeight="1" spans="1:4">
      <c r="A4" s="97" t="s">
        <v>2</v>
      </c>
      <c r="B4" s="146"/>
      <c r="C4" s="146"/>
      <c r="D4" s="106"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5.4" customHeight="1" spans="1:4">
      <c r="A8" s="158" t="s">
        <v>9</v>
      </c>
      <c r="B8" s="126">
        <v>26652321</v>
      </c>
      <c r="C8" s="150" t="str">
        <f>"一"&amp;"、"&amp;"一般公共服务支出"</f>
        <v>一、一般公共服务支出</v>
      </c>
      <c r="D8" s="126">
        <v>19981080</v>
      </c>
    </row>
    <row r="9" ht="25.4" customHeight="1" spans="1:4">
      <c r="A9" s="158" t="s">
        <v>10</v>
      </c>
      <c r="B9" s="154"/>
      <c r="C9" s="150" t="str">
        <f>"二"&amp;"、"&amp;"社会保障和就业支出"</f>
        <v>二、社会保障和就业支出</v>
      </c>
      <c r="D9" s="126">
        <v>2422494</v>
      </c>
    </row>
    <row r="10" ht="25.4" customHeight="1" spans="1:4">
      <c r="A10" s="158" t="s">
        <v>11</v>
      </c>
      <c r="B10" s="154"/>
      <c r="C10" s="150" t="str">
        <f>"三"&amp;"、"&amp;"卫生健康支出"</f>
        <v>三、卫生健康支出</v>
      </c>
      <c r="D10" s="126">
        <v>1655559</v>
      </c>
    </row>
    <row r="11" ht="25.4" customHeight="1" spans="1:4">
      <c r="A11" s="158" t="s">
        <v>12</v>
      </c>
      <c r="B11" s="96"/>
      <c r="C11" s="150" t="str">
        <f>"四"&amp;"、"&amp;"住房保障支出"</f>
        <v>四、住房保障支出</v>
      </c>
      <c r="D11" s="126">
        <v>2593188</v>
      </c>
    </row>
    <row r="12" ht="25.4" customHeight="1" spans="1:4">
      <c r="A12" s="158" t="s">
        <v>13</v>
      </c>
      <c r="B12" s="154"/>
      <c r="C12" s="182"/>
      <c r="D12" s="154"/>
    </row>
    <row r="13" ht="25.4" customHeight="1" spans="1:4">
      <c r="A13" s="158" t="s">
        <v>14</v>
      </c>
      <c r="B13" s="96"/>
      <c r="C13" s="182"/>
      <c r="D13" s="154"/>
    </row>
    <row r="14" ht="25.4" customHeight="1" spans="1:4">
      <c r="A14" s="158" t="s">
        <v>15</v>
      </c>
      <c r="B14" s="96"/>
      <c r="C14" s="182"/>
      <c r="D14" s="154"/>
    </row>
    <row r="15" ht="25.4" customHeight="1" spans="1:4">
      <c r="A15" s="158" t="s">
        <v>16</v>
      </c>
      <c r="B15" s="96"/>
      <c r="C15" s="182"/>
      <c r="D15" s="154"/>
    </row>
    <row r="16" ht="25.4" customHeight="1" spans="1:4">
      <c r="A16" s="183" t="s">
        <v>17</v>
      </c>
      <c r="B16" s="96"/>
      <c r="C16" s="182"/>
      <c r="D16" s="154"/>
    </row>
    <row r="17" ht="25.4" customHeight="1" spans="1:4">
      <c r="A17" s="183" t="s">
        <v>18</v>
      </c>
      <c r="B17" s="154"/>
      <c r="C17" s="182"/>
      <c r="D17" s="154"/>
    </row>
    <row r="18" ht="25.4" customHeight="1" spans="1:4">
      <c r="A18" s="184" t="s">
        <v>19</v>
      </c>
      <c r="B18" s="153">
        <f>B8</f>
        <v>26652321</v>
      </c>
      <c r="C18" s="156" t="s">
        <v>20</v>
      </c>
      <c r="D18" s="153">
        <f>D8+D9+D10+D11</f>
        <v>26652321</v>
      </c>
    </row>
    <row r="19" ht="25.4" customHeight="1" spans="1:4">
      <c r="A19" s="185" t="s">
        <v>21</v>
      </c>
      <c r="B19" s="153"/>
      <c r="C19" s="186" t="s">
        <v>22</v>
      </c>
      <c r="D19" s="187"/>
    </row>
    <row r="20" ht="25.4" customHeight="1" spans="1:4">
      <c r="A20" s="188" t="s">
        <v>23</v>
      </c>
      <c r="B20" s="154"/>
      <c r="C20" s="155" t="s">
        <v>23</v>
      </c>
      <c r="D20" s="96"/>
    </row>
    <row r="21" ht="25.4" customHeight="1" spans="1:4">
      <c r="A21" s="188" t="s">
        <v>24</v>
      </c>
      <c r="B21" s="154"/>
      <c r="C21" s="155" t="s">
        <v>25</v>
      </c>
      <c r="D21" s="96"/>
    </row>
    <row r="22" ht="25.4" customHeight="1" spans="1:4">
      <c r="A22" s="189" t="s">
        <v>26</v>
      </c>
      <c r="B22" s="153">
        <f>B8</f>
        <v>26652321</v>
      </c>
      <c r="C22" s="156" t="s">
        <v>27</v>
      </c>
      <c r="D22" s="149">
        <f>D18</f>
        <v>26652321</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F9" sqref="F9"/>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2"/>
      <c r="B1" s="2"/>
      <c r="C1" s="2"/>
      <c r="D1" s="2"/>
      <c r="E1" s="2"/>
      <c r="F1" s="2"/>
    </row>
    <row r="2" ht="15.75" customHeight="1" spans="6:6">
      <c r="F2" s="57" t="s">
        <v>517</v>
      </c>
    </row>
    <row r="3" ht="28.5" customHeight="1" spans="1:6">
      <c r="A3" s="26" t="s">
        <v>518</v>
      </c>
      <c r="B3" s="26"/>
      <c r="C3" s="26"/>
      <c r="D3" s="26"/>
      <c r="E3" s="26"/>
      <c r="F3" s="26"/>
    </row>
    <row r="4" ht="15.05" customHeight="1" spans="1:6">
      <c r="A4" s="108" t="str">
        <f>'部门财务收支预算总表01-1'!A4</f>
        <v>单位名称：中共新平彝族傣族自治县纪律检查委员会</v>
      </c>
      <c r="B4" s="108"/>
      <c r="C4" s="109"/>
      <c r="D4" s="60"/>
      <c r="E4" s="60"/>
      <c r="F4" s="110" t="s">
        <v>3</v>
      </c>
    </row>
    <row r="5" ht="18.85" customHeight="1" spans="1:6">
      <c r="A5" s="11" t="s">
        <v>145</v>
      </c>
      <c r="B5" s="11" t="s">
        <v>54</v>
      </c>
      <c r="C5" s="11" t="s">
        <v>55</v>
      </c>
      <c r="D5" s="17" t="s">
        <v>519</v>
      </c>
      <c r="E5" s="65"/>
      <c r="F5" s="65"/>
    </row>
    <row r="6" ht="29.95" customHeight="1" spans="1:6">
      <c r="A6" s="20"/>
      <c r="B6" s="20"/>
      <c r="C6" s="20"/>
      <c r="D6" s="17" t="s">
        <v>32</v>
      </c>
      <c r="E6" s="65" t="s">
        <v>63</v>
      </c>
      <c r="F6" s="65" t="s">
        <v>64</v>
      </c>
    </row>
    <row r="7" ht="16.55" customHeight="1" spans="1:6">
      <c r="A7" s="65">
        <v>1</v>
      </c>
      <c r="B7" s="65">
        <v>2</v>
      </c>
      <c r="C7" s="65">
        <v>3</v>
      </c>
      <c r="D7" s="65">
        <v>4</v>
      </c>
      <c r="E7" s="65">
        <v>5</v>
      </c>
      <c r="F7" s="65">
        <v>6</v>
      </c>
    </row>
    <row r="8" ht="20.3" customHeight="1" spans="1:6">
      <c r="A8" s="28"/>
      <c r="B8" s="28"/>
      <c r="C8" s="28"/>
      <c r="D8" s="66"/>
      <c r="E8" s="66"/>
      <c r="F8" s="66"/>
    </row>
    <row r="9" ht="17.2" customHeight="1" spans="1:6">
      <c r="A9" s="111" t="s">
        <v>111</v>
      </c>
      <c r="B9" s="112"/>
      <c r="C9" s="112"/>
      <c r="D9" s="66"/>
      <c r="E9" s="66"/>
      <c r="F9" s="66"/>
    </row>
    <row r="10" customHeight="1" spans="1:1">
      <c r="A10" t="s">
        <v>520</v>
      </c>
    </row>
  </sheetData>
  <mergeCells count="7">
    <mergeCell ref="A3:F3"/>
    <mergeCell ref="A4:B4"/>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40"/>
  <sheetViews>
    <sheetView showZeros="0" tabSelected="1" zoomScale="85" zoomScaleNormal="85" workbookViewId="0">
      <pane ySplit="1" topLeftCell="A27" activePane="bottomLeft" state="frozen"/>
      <selection/>
      <selection pane="bottomLeft" activeCell="F9" sqref="F9"/>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6"/>
      <c r="P2" s="56"/>
      <c r="Q2" s="106" t="s">
        <v>521</v>
      </c>
    </row>
    <row r="3" ht="27.85" customHeight="1" spans="1:17">
      <c r="A3" s="58" t="s">
        <v>522</v>
      </c>
      <c r="B3" s="26"/>
      <c r="C3" s="26"/>
      <c r="D3" s="26"/>
      <c r="E3" s="26"/>
      <c r="F3" s="26"/>
      <c r="G3" s="26"/>
      <c r="H3" s="26"/>
      <c r="I3" s="26"/>
      <c r="J3" s="26"/>
      <c r="K3" s="48"/>
      <c r="L3" s="26"/>
      <c r="M3" s="26"/>
      <c r="N3" s="26"/>
      <c r="O3" s="48"/>
      <c r="P3" s="48"/>
      <c r="Q3" s="26"/>
    </row>
    <row r="4" ht="18.85" customHeight="1" spans="1:17">
      <c r="A4" s="97" t="str">
        <f>'部门财务收支预算总表01-1'!A4</f>
        <v>单位名称：中共新平彝族傣族自治县纪律检查委员会</v>
      </c>
      <c r="B4" s="8"/>
      <c r="C4" s="8"/>
      <c r="D4" s="8"/>
      <c r="E4" s="8"/>
      <c r="F4" s="8"/>
      <c r="G4" s="8"/>
      <c r="H4" s="8"/>
      <c r="I4" s="8"/>
      <c r="J4" s="8"/>
      <c r="O4" s="67"/>
      <c r="P4" s="67"/>
      <c r="Q4" s="107" t="s">
        <v>136</v>
      </c>
    </row>
    <row r="5" ht="15.75" customHeight="1" spans="1:17">
      <c r="A5" s="11" t="s">
        <v>523</v>
      </c>
      <c r="B5" s="73" t="s">
        <v>524</v>
      </c>
      <c r="C5" s="73" t="s">
        <v>525</v>
      </c>
      <c r="D5" s="73" t="s">
        <v>526</v>
      </c>
      <c r="E5" s="73" t="s">
        <v>527</v>
      </c>
      <c r="F5" s="73" t="s">
        <v>528</v>
      </c>
      <c r="G5" s="74" t="s">
        <v>152</v>
      </c>
      <c r="H5" s="74"/>
      <c r="I5" s="74"/>
      <c r="J5" s="74"/>
      <c r="K5" s="75"/>
      <c r="L5" s="74"/>
      <c r="M5" s="74"/>
      <c r="N5" s="74"/>
      <c r="O5" s="90"/>
      <c r="P5" s="75"/>
      <c r="Q5" s="91"/>
    </row>
    <row r="6" ht="17.2" customHeight="1" spans="1:17">
      <c r="A6" s="16"/>
      <c r="B6" s="76"/>
      <c r="C6" s="76"/>
      <c r="D6" s="76"/>
      <c r="E6" s="76"/>
      <c r="F6" s="76"/>
      <c r="G6" s="76" t="s">
        <v>32</v>
      </c>
      <c r="H6" s="76" t="s">
        <v>35</v>
      </c>
      <c r="I6" s="76" t="s">
        <v>529</v>
      </c>
      <c r="J6" s="76" t="s">
        <v>530</v>
      </c>
      <c r="K6" s="77" t="s">
        <v>531</v>
      </c>
      <c r="L6" s="92" t="s">
        <v>532</v>
      </c>
      <c r="M6" s="92"/>
      <c r="N6" s="92"/>
      <c r="O6" s="93"/>
      <c r="P6" s="94"/>
      <c r="Q6" s="78"/>
    </row>
    <row r="7" ht="54" customHeight="1" spans="1:17">
      <c r="A7" s="19"/>
      <c r="B7" s="78"/>
      <c r="C7" s="78"/>
      <c r="D7" s="78"/>
      <c r="E7" s="78"/>
      <c r="F7" s="78"/>
      <c r="G7" s="78"/>
      <c r="H7" s="78" t="s">
        <v>34</v>
      </c>
      <c r="I7" s="78"/>
      <c r="J7" s="78"/>
      <c r="K7" s="79"/>
      <c r="L7" s="78" t="s">
        <v>34</v>
      </c>
      <c r="M7" s="78" t="s">
        <v>45</v>
      </c>
      <c r="N7" s="78" t="s">
        <v>159</v>
      </c>
      <c r="O7" s="95" t="s">
        <v>41</v>
      </c>
      <c r="P7" s="79" t="s">
        <v>42</v>
      </c>
      <c r="Q7" s="78" t="s">
        <v>43</v>
      </c>
    </row>
    <row r="8" ht="15.05" customHeight="1" spans="1:17">
      <c r="A8" s="20">
        <v>1</v>
      </c>
      <c r="B8" s="98">
        <v>2</v>
      </c>
      <c r="C8" s="98">
        <v>3</v>
      </c>
      <c r="D8" s="98">
        <v>4</v>
      </c>
      <c r="E8" s="98">
        <v>5</v>
      </c>
      <c r="F8" s="98">
        <v>6</v>
      </c>
      <c r="G8" s="99">
        <v>7</v>
      </c>
      <c r="H8" s="99">
        <v>8</v>
      </c>
      <c r="I8" s="99">
        <v>9</v>
      </c>
      <c r="J8" s="99">
        <v>10</v>
      </c>
      <c r="K8" s="99">
        <v>11</v>
      </c>
      <c r="L8" s="99">
        <v>12</v>
      </c>
      <c r="M8" s="99">
        <v>13</v>
      </c>
      <c r="N8" s="99">
        <v>14</v>
      </c>
      <c r="O8" s="99">
        <v>15</v>
      </c>
      <c r="P8" s="99">
        <v>16</v>
      </c>
      <c r="Q8" s="99">
        <v>17</v>
      </c>
    </row>
    <row r="9" s="1" customFormat="1" ht="20.25" customHeight="1" spans="1:17">
      <c r="A9" s="100" t="s">
        <v>278</v>
      </c>
      <c r="B9" s="101"/>
      <c r="C9" s="101"/>
      <c r="D9" s="102"/>
      <c r="E9" s="102"/>
      <c r="F9" s="102">
        <v>3300</v>
      </c>
      <c r="G9" s="102">
        <v>3300</v>
      </c>
      <c r="H9" s="102">
        <v>3300</v>
      </c>
      <c r="I9" s="102"/>
      <c r="J9" s="105"/>
      <c r="K9" s="105"/>
      <c r="L9" s="102"/>
      <c r="M9" s="102"/>
      <c r="N9" s="102"/>
      <c r="O9" s="102"/>
      <c r="P9" s="102"/>
      <c r="Q9" s="102"/>
    </row>
    <row r="10" s="1" customFormat="1" ht="20.25" customHeight="1" spans="1:17">
      <c r="A10" s="101"/>
      <c r="B10" s="101" t="s">
        <v>533</v>
      </c>
      <c r="C10" s="101" t="str">
        <f>"A05040101"&amp;"  "&amp;"复印纸"</f>
        <v>A05040101  复印纸</v>
      </c>
      <c r="D10" s="103" t="s">
        <v>534</v>
      </c>
      <c r="E10" s="104">
        <v>20</v>
      </c>
      <c r="F10" s="102">
        <v>3300</v>
      </c>
      <c r="G10" s="102">
        <v>3300</v>
      </c>
      <c r="H10" s="105">
        <v>3300</v>
      </c>
      <c r="I10" s="105"/>
      <c r="J10" s="105"/>
      <c r="K10" s="105"/>
      <c r="L10" s="102"/>
      <c r="M10" s="102"/>
      <c r="N10" s="102"/>
      <c r="O10" s="102"/>
      <c r="P10" s="102"/>
      <c r="Q10" s="102"/>
    </row>
    <row r="11" s="1" customFormat="1" ht="20.25" customHeight="1" spans="1:17">
      <c r="A11" s="100" t="s">
        <v>252</v>
      </c>
      <c r="B11" s="101"/>
      <c r="C11" s="101"/>
      <c r="D11" s="101"/>
      <c r="E11" s="101"/>
      <c r="F11" s="102">
        <v>345000</v>
      </c>
      <c r="G11" s="102">
        <v>345000</v>
      </c>
      <c r="H11" s="102">
        <v>345000</v>
      </c>
      <c r="I11" s="102"/>
      <c r="J11" s="105"/>
      <c r="K11" s="105"/>
      <c r="L11" s="102"/>
      <c r="M11" s="102"/>
      <c r="N11" s="102"/>
      <c r="O11" s="102"/>
      <c r="P11" s="102"/>
      <c r="Q11" s="102"/>
    </row>
    <row r="12" s="1" customFormat="1" ht="20.25" customHeight="1" spans="1:17">
      <c r="A12" s="101"/>
      <c r="B12" s="101" t="s">
        <v>535</v>
      </c>
      <c r="C12" s="101" t="str">
        <f>"A02010108"&amp;"  "&amp;"便携式计算机"</f>
        <v>A02010108  便携式计算机</v>
      </c>
      <c r="D12" s="103" t="s">
        <v>369</v>
      </c>
      <c r="E12" s="104">
        <v>41</v>
      </c>
      <c r="F12" s="102">
        <v>205000</v>
      </c>
      <c r="G12" s="102">
        <v>205000</v>
      </c>
      <c r="H12" s="105">
        <v>205000</v>
      </c>
      <c r="I12" s="105"/>
      <c r="J12" s="105"/>
      <c r="K12" s="105"/>
      <c r="L12" s="102"/>
      <c r="M12" s="102"/>
      <c r="N12" s="102"/>
      <c r="O12" s="102"/>
      <c r="P12" s="102"/>
      <c r="Q12" s="102"/>
    </row>
    <row r="13" s="1" customFormat="1" ht="20.25" customHeight="1" spans="1:17">
      <c r="A13" s="101"/>
      <c r="B13" s="101" t="s">
        <v>535</v>
      </c>
      <c r="C13" s="101" t="str">
        <f>"A02010105"&amp;"  "&amp;"台式计算机"</f>
        <v>A02010105  台式计算机</v>
      </c>
      <c r="D13" s="103" t="s">
        <v>369</v>
      </c>
      <c r="E13" s="104">
        <v>28</v>
      </c>
      <c r="F13" s="102">
        <v>140000</v>
      </c>
      <c r="G13" s="102">
        <v>140000</v>
      </c>
      <c r="H13" s="105">
        <v>140000</v>
      </c>
      <c r="I13" s="105"/>
      <c r="J13" s="105"/>
      <c r="K13" s="105"/>
      <c r="L13" s="102"/>
      <c r="M13" s="102"/>
      <c r="N13" s="102"/>
      <c r="O13" s="102"/>
      <c r="P13" s="102"/>
      <c r="Q13" s="102"/>
    </row>
    <row r="14" s="1" customFormat="1" ht="20.25" customHeight="1" spans="1:17">
      <c r="A14" s="100" t="s">
        <v>257</v>
      </c>
      <c r="B14" s="101"/>
      <c r="C14" s="101"/>
      <c r="D14" s="101"/>
      <c r="E14" s="101"/>
      <c r="F14" s="102">
        <v>185000</v>
      </c>
      <c r="G14" s="102">
        <v>185000</v>
      </c>
      <c r="H14" s="102">
        <v>185000</v>
      </c>
      <c r="I14" s="102"/>
      <c r="J14" s="105"/>
      <c r="K14" s="105"/>
      <c r="L14" s="102"/>
      <c r="M14" s="102"/>
      <c r="N14" s="102"/>
      <c r="O14" s="102"/>
      <c r="P14" s="102"/>
      <c r="Q14" s="102"/>
    </row>
    <row r="15" s="1" customFormat="1" ht="20.25" customHeight="1" spans="1:17">
      <c r="A15" s="101"/>
      <c r="B15" s="101" t="s">
        <v>536</v>
      </c>
      <c r="C15" s="101" t="str">
        <f>"A07070101"&amp;"  "&amp;"汽油"</f>
        <v>A07070101  汽油</v>
      </c>
      <c r="D15" s="103" t="s">
        <v>378</v>
      </c>
      <c r="E15" s="104">
        <v>1</v>
      </c>
      <c r="F15" s="102">
        <v>132000</v>
      </c>
      <c r="G15" s="102">
        <v>132000</v>
      </c>
      <c r="H15" s="105">
        <v>132000</v>
      </c>
      <c r="I15" s="105"/>
      <c r="J15" s="105"/>
      <c r="K15" s="105"/>
      <c r="L15" s="102"/>
      <c r="M15" s="102"/>
      <c r="N15" s="102"/>
      <c r="O15" s="102"/>
      <c r="P15" s="102"/>
      <c r="Q15" s="102"/>
    </row>
    <row r="16" s="1" customFormat="1" ht="20.25" customHeight="1" spans="1:17">
      <c r="A16" s="101"/>
      <c r="B16" s="101" t="s">
        <v>537</v>
      </c>
      <c r="C16" s="101" t="str">
        <f>"A05040101"&amp;"  "&amp;"复印纸"</f>
        <v>A05040101  复印纸</v>
      </c>
      <c r="D16" s="103" t="s">
        <v>378</v>
      </c>
      <c r="E16" s="104">
        <v>1</v>
      </c>
      <c r="F16" s="102">
        <v>35000</v>
      </c>
      <c r="G16" s="102">
        <v>35000</v>
      </c>
      <c r="H16" s="105">
        <v>35000</v>
      </c>
      <c r="I16" s="105"/>
      <c r="J16" s="105"/>
      <c r="K16" s="105"/>
      <c r="L16" s="102"/>
      <c r="M16" s="102"/>
      <c r="N16" s="102"/>
      <c r="O16" s="102"/>
      <c r="P16" s="102"/>
      <c r="Q16" s="102"/>
    </row>
    <row r="17" s="1" customFormat="1" ht="20.25" customHeight="1" spans="1:17">
      <c r="A17" s="101"/>
      <c r="B17" s="101" t="s">
        <v>538</v>
      </c>
      <c r="C17" s="101" t="str">
        <f>"C1804010201"&amp;"  "&amp;"机动车保险服务"</f>
        <v>C1804010201  机动车保险服务</v>
      </c>
      <c r="D17" s="103" t="s">
        <v>378</v>
      </c>
      <c r="E17" s="104">
        <v>1</v>
      </c>
      <c r="F17" s="102">
        <v>18000</v>
      </c>
      <c r="G17" s="102">
        <v>18000</v>
      </c>
      <c r="H17" s="105">
        <v>18000</v>
      </c>
      <c r="I17" s="105"/>
      <c r="J17" s="105"/>
      <c r="K17" s="105"/>
      <c r="L17" s="102"/>
      <c r="M17" s="102"/>
      <c r="N17" s="102"/>
      <c r="O17" s="102"/>
      <c r="P17" s="102"/>
      <c r="Q17" s="102"/>
    </row>
    <row r="18" s="1" customFormat="1" ht="20.25" customHeight="1" spans="1:17">
      <c r="A18" s="100" t="s">
        <v>272</v>
      </c>
      <c r="B18" s="101"/>
      <c r="C18" s="101"/>
      <c r="D18" s="101"/>
      <c r="E18" s="101"/>
      <c r="F18" s="102">
        <v>738400</v>
      </c>
      <c r="G18" s="102">
        <v>738400</v>
      </c>
      <c r="H18" s="102">
        <v>738400</v>
      </c>
      <c r="I18" s="102"/>
      <c r="J18" s="105"/>
      <c r="K18" s="105"/>
      <c r="L18" s="102"/>
      <c r="M18" s="102"/>
      <c r="N18" s="102"/>
      <c r="O18" s="102"/>
      <c r="P18" s="102"/>
      <c r="Q18" s="102"/>
    </row>
    <row r="19" s="1" customFormat="1" ht="20.25" customHeight="1" spans="1:17">
      <c r="A19" s="101"/>
      <c r="B19" s="101" t="s">
        <v>539</v>
      </c>
      <c r="C19" s="101" t="str">
        <f>"A02029900"&amp;"  "&amp;"其他办公设备"</f>
        <v>A02029900  其他办公设备</v>
      </c>
      <c r="D19" s="103" t="s">
        <v>369</v>
      </c>
      <c r="E19" s="104">
        <v>20</v>
      </c>
      <c r="F19" s="102">
        <v>30000</v>
      </c>
      <c r="G19" s="102">
        <v>30000</v>
      </c>
      <c r="H19" s="105">
        <v>30000</v>
      </c>
      <c r="I19" s="105"/>
      <c r="J19" s="105"/>
      <c r="K19" s="105"/>
      <c r="L19" s="102"/>
      <c r="M19" s="102"/>
      <c r="N19" s="102"/>
      <c r="O19" s="102"/>
      <c r="P19" s="102"/>
      <c r="Q19" s="102"/>
    </row>
    <row r="20" s="1" customFormat="1" ht="20.25" customHeight="1" spans="1:17">
      <c r="A20" s="101"/>
      <c r="B20" s="101" t="s">
        <v>540</v>
      </c>
      <c r="C20" s="101" t="str">
        <f>"A05010502"&amp;"  "&amp;"文件柜"</f>
        <v>A05010502  文件柜</v>
      </c>
      <c r="D20" s="103" t="s">
        <v>541</v>
      </c>
      <c r="E20" s="104">
        <v>2</v>
      </c>
      <c r="F20" s="102">
        <v>2400</v>
      </c>
      <c r="G20" s="102">
        <v>2400</v>
      </c>
      <c r="H20" s="105">
        <v>2400</v>
      </c>
      <c r="I20" s="105"/>
      <c r="J20" s="105"/>
      <c r="K20" s="105"/>
      <c r="L20" s="102"/>
      <c r="M20" s="102"/>
      <c r="N20" s="102"/>
      <c r="O20" s="102"/>
      <c r="P20" s="102"/>
      <c r="Q20" s="102"/>
    </row>
    <row r="21" s="1" customFormat="1" ht="20.25" customHeight="1" spans="1:17">
      <c r="A21" s="101"/>
      <c r="B21" s="101" t="s">
        <v>542</v>
      </c>
      <c r="C21" s="101" t="str">
        <f>"A02052305"&amp;"  "&amp;"空调机组"</f>
        <v>A02052305  空调机组</v>
      </c>
      <c r="D21" s="103" t="s">
        <v>541</v>
      </c>
      <c r="E21" s="104">
        <v>2</v>
      </c>
      <c r="F21" s="102">
        <v>10000</v>
      </c>
      <c r="G21" s="102">
        <v>10000</v>
      </c>
      <c r="H21" s="105">
        <v>10000</v>
      </c>
      <c r="I21" s="105"/>
      <c r="J21" s="105"/>
      <c r="K21" s="105"/>
      <c r="L21" s="102"/>
      <c r="M21" s="102"/>
      <c r="N21" s="102"/>
      <c r="O21" s="102"/>
      <c r="P21" s="102"/>
      <c r="Q21" s="102"/>
    </row>
    <row r="22" s="1" customFormat="1" ht="20.25" customHeight="1" spans="1:17">
      <c r="A22" s="101"/>
      <c r="B22" s="101" t="s">
        <v>543</v>
      </c>
      <c r="C22" s="101" t="str">
        <f>"A02010108"&amp;"  "&amp;"便携式计算机"</f>
        <v>A02010108  便携式计算机</v>
      </c>
      <c r="D22" s="103" t="s">
        <v>369</v>
      </c>
      <c r="E22" s="104">
        <v>10</v>
      </c>
      <c r="F22" s="102">
        <v>90000</v>
      </c>
      <c r="G22" s="102">
        <v>90000</v>
      </c>
      <c r="H22" s="105">
        <v>90000</v>
      </c>
      <c r="I22" s="105"/>
      <c r="J22" s="105"/>
      <c r="K22" s="105"/>
      <c r="L22" s="102"/>
      <c r="M22" s="102"/>
      <c r="N22" s="102"/>
      <c r="O22" s="102"/>
      <c r="P22" s="102"/>
      <c r="Q22" s="102"/>
    </row>
    <row r="23" s="1" customFormat="1" ht="20.25" customHeight="1" spans="1:17">
      <c r="A23" s="101"/>
      <c r="B23" s="101" t="s">
        <v>544</v>
      </c>
      <c r="C23" s="101" t="str">
        <f>"A02020400"&amp;"  "&amp;"多功能一体机"</f>
        <v>A02020400  多功能一体机</v>
      </c>
      <c r="D23" s="103" t="s">
        <v>369</v>
      </c>
      <c r="E23" s="104">
        <v>2</v>
      </c>
      <c r="F23" s="102">
        <v>80000</v>
      </c>
      <c r="G23" s="102">
        <v>80000</v>
      </c>
      <c r="H23" s="105">
        <v>80000</v>
      </c>
      <c r="I23" s="105"/>
      <c r="J23" s="105"/>
      <c r="K23" s="105"/>
      <c r="L23" s="102"/>
      <c r="M23" s="102"/>
      <c r="N23" s="102"/>
      <c r="O23" s="102"/>
      <c r="P23" s="102"/>
      <c r="Q23" s="102"/>
    </row>
    <row r="24" s="1" customFormat="1" ht="20.25" customHeight="1" spans="1:17">
      <c r="A24" s="101"/>
      <c r="B24" s="101" t="s">
        <v>545</v>
      </c>
      <c r="C24" s="101" t="str">
        <f>"A05010301"&amp;"  "&amp;"办公椅"</f>
        <v>A05010301  办公椅</v>
      </c>
      <c r="D24" s="103" t="s">
        <v>546</v>
      </c>
      <c r="E24" s="104">
        <v>20</v>
      </c>
      <c r="F24" s="102">
        <v>16000</v>
      </c>
      <c r="G24" s="102">
        <v>16000</v>
      </c>
      <c r="H24" s="105">
        <v>16000</v>
      </c>
      <c r="I24" s="105"/>
      <c r="J24" s="105"/>
      <c r="K24" s="105"/>
      <c r="L24" s="102"/>
      <c r="M24" s="102"/>
      <c r="N24" s="102"/>
      <c r="O24" s="102"/>
      <c r="P24" s="102"/>
      <c r="Q24" s="102"/>
    </row>
    <row r="25" s="1" customFormat="1" ht="20.25" customHeight="1" spans="1:17">
      <c r="A25" s="101"/>
      <c r="B25" s="101" t="s">
        <v>547</v>
      </c>
      <c r="C25" s="101" t="str">
        <f>"A02021301"&amp;"  "&amp;"碎纸机"</f>
        <v>A02021301  碎纸机</v>
      </c>
      <c r="D25" s="103" t="s">
        <v>369</v>
      </c>
      <c r="E25" s="104">
        <v>10</v>
      </c>
      <c r="F25" s="102">
        <v>10000</v>
      </c>
      <c r="G25" s="102">
        <v>10000</v>
      </c>
      <c r="H25" s="105">
        <v>10000</v>
      </c>
      <c r="I25" s="105"/>
      <c r="J25" s="105"/>
      <c r="K25" s="105"/>
      <c r="L25" s="102"/>
      <c r="M25" s="102"/>
      <c r="N25" s="102"/>
      <c r="O25" s="102"/>
      <c r="P25" s="102"/>
      <c r="Q25" s="102"/>
    </row>
    <row r="26" s="1" customFormat="1" ht="20.25" customHeight="1" spans="1:17">
      <c r="A26" s="101"/>
      <c r="B26" s="101" t="s">
        <v>548</v>
      </c>
      <c r="C26" s="101" t="str">
        <f>"A02021118"&amp;"  "&amp;"扫描仪"</f>
        <v>A02021118  扫描仪</v>
      </c>
      <c r="D26" s="103" t="s">
        <v>369</v>
      </c>
      <c r="E26" s="104">
        <v>20</v>
      </c>
      <c r="F26" s="102">
        <v>80000</v>
      </c>
      <c r="G26" s="102">
        <v>80000</v>
      </c>
      <c r="H26" s="105">
        <v>80000</v>
      </c>
      <c r="I26" s="105"/>
      <c r="J26" s="105"/>
      <c r="K26" s="105"/>
      <c r="L26" s="102"/>
      <c r="M26" s="102"/>
      <c r="N26" s="102"/>
      <c r="O26" s="102"/>
      <c r="P26" s="102"/>
      <c r="Q26" s="102"/>
    </row>
    <row r="27" s="1" customFormat="1" ht="20.25" customHeight="1" spans="1:17">
      <c r="A27" s="101"/>
      <c r="B27" s="101" t="s">
        <v>549</v>
      </c>
      <c r="C27" s="101" t="str">
        <f>"A05010599"&amp;"  "&amp;"其他柜类"</f>
        <v>A05010599  其他柜类</v>
      </c>
      <c r="D27" s="103" t="s">
        <v>369</v>
      </c>
      <c r="E27" s="104">
        <v>2</v>
      </c>
      <c r="F27" s="102">
        <v>20000</v>
      </c>
      <c r="G27" s="102">
        <v>20000</v>
      </c>
      <c r="H27" s="105">
        <v>20000</v>
      </c>
      <c r="I27" s="105"/>
      <c r="J27" s="105"/>
      <c r="K27" s="105"/>
      <c r="L27" s="102"/>
      <c r="M27" s="102"/>
      <c r="N27" s="102"/>
      <c r="O27" s="102"/>
      <c r="P27" s="102"/>
      <c r="Q27" s="102"/>
    </row>
    <row r="28" s="1" customFormat="1" ht="20.25" customHeight="1" spans="1:17">
      <c r="A28" s="101"/>
      <c r="B28" s="101" t="s">
        <v>550</v>
      </c>
      <c r="C28" s="101" t="str">
        <f>"A02020600"&amp;"  "&amp;"执法记录仪"</f>
        <v>A02020600  执法记录仪</v>
      </c>
      <c r="D28" s="103" t="s">
        <v>369</v>
      </c>
      <c r="E28" s="104">
        <v>10</v>
      </c>
      <c r="F28" s="102">
        <v>20000</v>
      </c>
      <c r="G28" s="102">
        <v>20000</v>
      </c>
      <c r="H28" s="105">
        <v>20000</v>
      </c>
      <c r="I28" s="105"/>
      <c r="J28" s="105"/>
      <c r="K28" s="105"/>
      <c r="L28" s="102"/>
      <c r="M28" s="102"/>
      <c r="N28" s="102"/>
      <c r="O28" s="102"/>
      <c r="P28" s="102"/>
      <c r="Q28" s="102"/>
    </row>
    <row r="29" s="1" customFormat="1" ht="20.25" customHeight="1" spans="1:17">
      <c r="A29" s="101"/>
      <c r="B29" s="101" t="s">
        <v>551</v>
      </c>
      <c r="C29" s="101" t="str">
        <f>"A05010502"&amp;"  "&amp;"文件柜"</f>
        <v>A05010502  文件柜</v>
      </c>
      <c r="D29" s="103" t="s">
        <v>541</v>
      </c>
      <c r="E29" s="104">
        <v>2</v>
      </c>
      <c r="F29" s="102">
        <v>4000</v>
      </c>
      <c r="G29" s="102">
        <v>4000</v>
      </c>
      <c r="H29" s="105">
        <v>4000</v>
      </c>
      <c r="I29" s="105"/>
      <c r="J29" s="105"/>
      <c r="K29" s="105"/>
      <c r="L29" s="102"/>
      <c r="M29" s="102"/>
      <c r="N29" s="102"/>
      <c r="O29" s="102"/>
      <c r="P29" s="102"/>
      <c r="Q29" s="102"/>
    </row>
    <row r="30" s="1" customFormat="1" ht="20.25" customHeight="1" spans="1:17">
      <c r="A30" s="101"/>
      <c r="B30" s="101" t="s">
        <v>552</v>
      </c>
      <c r="C30" s="101" t="str">
        <f>"A05010202"&amp;"  "&amp;"会议桌"</f>
        <v>A05010202  会议桌</v>
      </c>
      <c r="D30" s="103" t="s">
        <v>546</v>
      </c>
      <c r="E30" s="104">
        <v>20</v>
      </c>
      <c r="F30" s="102">
        <v>40000</v>
      </c>
      <c r="G30" s="102">
        <v>40000</v>
      </c>
      <c r="H30" s="105">
        <v>40000</v>
      </c>
      <c r="I30" s="105"/>
      <c r="J30" s="105"/>
      <c r="K30" s="105"/>
      <c r="L30" s="102"/>
      <c r="M30" s="102"/>
      <c r="N30" s="102"/>
      <c r="O30" s="102"/>
      <c r="P30" s="102"/>
      <c r="Q30" s="102"/>
    </row>
    <row r="31" s="1" customFormat="1" ht="20.25" customHeight="1" spans="1:17">
      <c r="A31" s="101"/>
      <c r="B31" s="101" t="s">
        <v>553</v>
      </c>
      <c r="C31" s="101" t="str">
        <f>"A02091201"&amp;"  "&amp;"录放音机"</f>
        <v>A02091201  录放音机</v>
      </c>
      <c r="D31" s="103" t="s">
        <v>554</v>
      </c>
      <c r="E31" s="104">
        <v>5</v>
      </c>
      <c r="F31" s="102">
        <v>7500</v>
      </c>
      <c r="G31" s="102">
        <v>7500</v>
      </c>
      <c r="H31" s="105">
        <v>7500</v>
      </c>
      <c r="I31" s="105"/>
      <c r="J31" s="105"/>
      <c r="K31" s="105"/>
      <c r="L31" s="102"/>
      <c r="M31" s="102"/>
      <c r="N31" s="102"/>
      <c r="O31" s="102"/>
      <c r="P31" s="102"/>
      <c r="Q31" s="102"/>
    </row>
    <row r="32" s="1" customFormat="1" ht="20.25" customHeight="1" spans="1:17">
      <c r="A32" s="101"/>
      <c r="B32" s="101" t="s">
        <v>555</v>
      </c>
      <c r="C32" s="101" t="str">
        <f>"A02021004"&amp;"  "&amp;"A4彩色打印机"</f>
        <v>A02021004  A4彩色打印机</v>
      </c>
      <c r="D32" s="103" t="s">
        <v>369</v>
      </c>
      <c r="E32" s="104">
        <v>5</v>
      </c>
      <c r="F32" s="102">
        <v>20000</v>
      </c>
      <c r="G32" s="102">
        <v>20000</v>
      </c>
      <c r="H32" s="105">
        <v>20000</v>
      </c>
      <c r="I32" s="105"/>
      <c r="J32" s="105"/>
      <c r="K32" s="105"/>
      <c r="L32" s="102"/>
      <c r="M32" s="102"/>
      <c r="N32" s="102"/>
      <c r="O32" s="102"/>
      <c r="P32" s="102"/>
      <c r="Q32" s="102"/>
    </row>
    <row r="33" s="1" customFormat="1" ht="20.25" customHeight="1" spans="1:17">
      <c r="A33" s="101"/>
      <c r="B33" s="101" t="s">
        <v>556</v>
      </c>
      <c r="C33" s="101" t="str">
        <f>"A02021003"&amp;"  "&amp;"A4黑白打印机"</f>
        <v>A02021003  A4黑白打印机</v>
      </c>
      <c r="D33" s="103" t="s">
        <v>369</v>
      </c>
      <c r="E33" s="104">
        <v>30</v>
      </c>
      <c r="F33" s="102">
        <v>45000</v>
      </c>
      <c r="G33" s="102">
        <v>45000</v>
      </c>
      <c r="H33" s="105">
        <v>45000</v>
      </c>
      <c r="I33" s="105"/>
      <c r="J33" s="105"/>
      <c r="K33" s="105"/>
      <c r="L33" s="102"/>
      <c r="M33" s="102"/>
      <c r="N33" s="102"/>
      <c r="O33" s="102"/>
      <c r="P33" s="102"/>
      <c r="Q33" s="102"/>
    </row>
    <row r="34" s="1" customFormat="1" ht="20.25" customHeight="1" spans="1:17">
      <c r="A34" s="101"/>
      <c r="B34" s="101" t="s">
        <v>557</v>
      </c>
      <c r="C34" s="101" t="str">
        <f>"A05010201"&amp;"  "&amp;"办公桌"</f>
        <v>A05010201  办公桌</v>
      </c>
      <c r="D34" s="103" t="s">
        <v>546</v>
      </c>
      <c r="E34" s="104">
        <v>20</v>
      </c>
      <c r="F34" s="102">
        <v>50000</v>
      </c>
      <c r="G34" s="102">
        <v>50000</v>
      </c>
      <c r="H34" s="105">
        <v>50000</v>
      </c>
      <c r="I34" s="105"/>
      <c r="J34" s="105"/>
      <c r="K34" s="105"/>
      <c r="L34" s="102"/>
      <c r="M34" s="102"/>
      <c r="N34" s="102"/>
      <c r="O34" s="102"/>
      <c r="P34" s="102"/>
      <c r="Q34" s="102"/>
    </row>
    <row r="35" s="1" customFormat="1" ht="20.25" customHeight="1" spans="1:17">
      <c r="A35" s="101"/>
      <c r="B35" s="101" t="s">
        <v>558</v>
      </c>
      <c r="C35" s="101" t="str">
        <f>"A02021203"&amp;"  "&amp;"装订机"</f>
        <v>A02021203  装订机</v>
      </c>
      <c r="D35" s="103" t="s">
        <v>369</v>
      </c>
      <c r="E35" s="104">
        <v>1</v>
      </c>
      <c r="F35" s="102">
        <v>40000</v>
      </c>
      <c r="G35" s="102">
        <v>40000</v>
      </c>
      <c r="H35" s="105">
        <v>40000</v>
      </c>
      <c r="I35" s="105"/>
      <c r="J35" s="105"/>
      <c r="K35" s="105"/>
      <c r="L35" s="102"/>
      <c r="M35" s="102"/>
      <c r="N35" s="102"/>
      <c r="O35" s="102"/>
      <c r="P35" s="102"/>
      <c r="Q35" s="102"/>
    </row>
    <row r="36" s="1" customFormat="1" ht="20.25" customHeight="1" spans="1:17">
      <c r="A36" s="101"/>
      <c r="B36" s="101" t="s">
        <v>559</v>
      </c>
      <c r="C36" s="101" t="str">
        <f>"A02010105"&amp;"  "&amp;"台式计算机"</f>
        <v>A02010105  台式计算机</v>
      </c>
      <c r="D36" s="103" t="s">
        <v>369</v>
      </c>
      <c r="E36" s="104">
        <v>10</v>
      </c>
      <c r="F36" s="102">
        <v>60000</v>
      </c>
      <c r="G36" s="102">
        <v>60000</v>
      </c>
      <c r="H36" s="105">
        <v>60000</v>
      </c>
      <c r="I36" s="105"/>
      <c r="J36" s="105"/>
      <c r="K36" s="105"/>
      <c r="L36" s="102"/>
      <c r="M36" s="102"/>
      <c r="N36" s="102"/>
      <c r="O36" s="102"/>
      <c r="P36" s="102"/>
      <c r="Q36" s="102"/>
    </row>
    <row r="37" s="1" customFormat="1" ht="20.25" customHeight="1" spans="1:17">
      <c r="A37" s="101"/>
      <c r="B37" s="101" t="s">
        <v>560</v>
      </c>
      <c r="C37" s="101" t="str">
        <f>"A05010303"&amp;"  "&amp;"会议椅"</f>
        <v>A05010303  会议椅</v>
      </c>
      <c r="D37" s="103" t="s">
        <v>546</v>
      </c>
      <c r="E37" s="104">
        <v>20</v>
      </c>
      <c r="F37" s="102">
        <v>16000</v>
      </c>
      <c r="G37" s="102">
        <v>16000</v>
      </c>
      <c r="H37" s="105">
        <v>16000</v>
      </c>
      <c r="I37" s="105"/>
      <c r="J37" s="105"/>
      <c r="K37" s="105"/>
      <c r="L37" s="102"/>
      <c r="M37" s="102"/>
      <c r="N37" s="102"/>
      <c r="O37" s="102"/>
      <c r="P37" s="102"/>
      <c r="Q37" s="102"/>
    </row>
    <row r="38" s="1" customFormat="1" ht="20.25" customHeight="1" spans="1:17">
      <c r="A38" s="101"/>
      <c r="B38" s="101" t="s">
        <v>561</v>
      </c>
      <c r="C38" s="101" t="str">
        <f>"A02029900"&amp;"  "&amp;"其他办公设备"</f>
        <v>A02029900  其他办公设备</v>
      </c>
      <c r="D38" s="103" t="s">
        <v>369</v>
      </c>
      <c r="E38" s="104">
        <v>20</v>
      </c>
      <c r="F38" s="102">
        <v>80000</v>
      </c>
      <c r="G38" s="102">
        <v>80000</v>
      </c>
      <c r="H38" s="105">
        <v>80000</v>
      </c>
      <c r="I38" s="105"/>
      <c r="J38" s="105"/>
      <c r="K38" s="105"/>
      <c r="L38" s="102"/>
      <c r="M38" s="102"/>
      <c r="N38" s="102"/>
      <c r="O38" s="102"/>
      <c r="P38" s="102"/>
      <c r="Q38" s="102"/>
    </row>
    <row r="39" s="1" customFormat="1" ht="20.25" customHeight="1" spans="1:17">
      <c r="A39" s="101"/>
      <c r="B39" s="101" t="s">
        <v>562</v>
      </c>
      <c r="C39" s="101" t="str">
        <f>"A05010502"&amp;"  "&amp;"文件柜"</f>
        <v>A05010502  文件柜</v>
      </c>
      <c r="D39" s="103" t="s">
        <v>541</v>
      </c>
      <c r="E39" s="104">
        <v>5</v>
      </c>
      <c r="F39" s="102">
        <v>17500</v>
      </c>
      <c r="G39" s="102">
        <v>17500</v>
      </c>
      <c r="H39" s="105">
        <v>17500</v>
      </c>
      <c r="I39" s="105"/>
      <c r="J39" s="105"/>
      <c r="K39" s="105"/>
      <c r="L39" s="102"/>
      <c r="M39" s="102"/>
      <c r="N39" s="102"/>
      <c r="O39" s="102"/>
      <c r="P39" s="102"/>
      <c r="Q39" s="102"/>
    </row>
    <row r="40" s="1" customFormat="1" ht="20.25" customHeight="1" spans="1:17">
      <c r="A40" s="104" t="s">
        <v>32</v>
      </c>
      <c r="B40" s="104"/>
      <c r="C40" s="104"/>
      <c r="D40" s="103"/>
      <c r="E40" s="103"/>
      <c r="F40" s="102">
        <v>1271700</v>
      </c>
      <c r="G40" s="102">
        <v>1271700</v>
      </c>
      <c r="H40" s="102">
        <v>1271700</v>
      </c>
      <c r="I40" s="102"/>
      <c r="J40" s="102"/>
      <c r="K40" s="102"/>
      <c r="L40" s="102"/>
      <c r="M40" s="102"/>
      <c r="N40" s="102"/>
      <c r="O40" s="102"/>
      <c r="P40" s="102"/>
      <c r="Q40" s="102"/>
    </row>
  </sheetData>
  <mergeCells count="16">
    <mergeCell ref="A3:Q3"/>
    <mergeCell ref="A4:F4"/>
    <mergeCell ref="G5:Q5"/>
    <mergeCell ref="L6:Q6"/>
    <mergeCell ref="A40:E40"/>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F9" sqref="F9"/>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69"/>
      <c r="B2" s="69"/>
      <c r="C2" s="69"/>
      <c r="D2" s="69"/>
      <c r="E2" s="69"/>
      <c r="F2" s="69"/>
      <c r="G2" s="69"/>
      <c r="H2" s="70"/>
      <c r="I2" s="69"/>
      <c r="J2" s="69"/>
      <c r="K2" s="69"/>
      <c r="L2" s="56"/>
      <c r="M2" s="86"/>
      <c r="N2" s="87" t="s">
        <v>563</v>
      </c>
    </row>
    <row r="3" ht="27.85" customHeight="1" spans="1:14">
      <c r="A3" s="58" t="s">
        <v>564</v>
      </c>
      <c r="B3" s="71"/>
      <c r="C3" s="71"/>
      <c r="D3" s="71"/>
      <c r="E3" s="71"/>
      <c r="F3" s="71"/>
      <c r="G3" s="71"/>
      <c r="H3" s="72"/>
      <c r="I3" s="71"/>
      <c r="J3" s="71"/>
      <c r="K3" s="71"/>
      <c r="L3" s="48"/>
      <c r="M3" s="72"/>
      <c r="N3" s="71"/>
    </row>
    <row r="4" ht="18.85" customHeight="1" spans="1:14">
      <c r="A4" s="59" t="str">
        <f>'部门财务收支预算总表01-1'!A4</f>
        <v>单位名称：中共新平彝族傣族自治县纪律检查委员会</v>
      </c>
      <c r="B4" s="60"/>
      <c r="C4" s="60"/>
      <c r="D4" s="60"/>
      <c r="E4" s="60"/>
      <c r="F4" s="60"/>
      <c r="G4" s="60"/>
      <c r="H4" s="70"/>
      <c r="I4" s="69"/>
      <c r="J4" s="69"/>
      <c r="K4" s="69"/>
      <c r="L4" s="67"/>
      <c r="M4" s="88"/>
      <c r="N4" s="89" t="s">
        <v>136</v>
      </c>
    </row>
    <row r="5" ht="15.75" customHeight="1" spans="1:14">
      <c r="A5" s="11" t="s">
        <v>523</v>
      </c>
      <c r="B5" s="73" t="s">
        <v>565</v>
      </c>
      <c r="C5" s="73" t="s">
        <v>566</v>
      </c>
      <c r="D5" s="74" t="s">
        <v>152</v>
      </c>
      <c r="E5" s="74"/>
      <c r="F5" s="74"/>
      <c r="G5" s="74"/>
      <c r="H5" s="75"/>
      <c r="I5" s="74"/>
      <c r="J5" s="74"/>
      <c r="K5" s="74"/>
      <c r="L5" s="90"/>
      <c r="M5" s="75"/>
      <c r="N5" s="91"/>
    </row>
    <row r="6" ht="17.2" customHeight="1" spans="1:14">
      <c r="A6" s="16"/>
      <c r="B6" s="76"/>
      <c r="C6" s="76"/>
      <c r="D6" s="76" t="s">
        <v>32</v>
      </c>
      <c r="E6" s="76" t="s">
        <v>35</v>
      </c>
      <c r="F6" s="76" t="s">
        <v>529</v>
      </c>
      <c r="G6" s="76" t="s">
        <v>530</v>
      </c>
      <c r="H6" s="77" t="s">
        <v>531</v>
      </c>
      <c r="I6" s="92" t="s">
        <v>532</v>
      </c>
      <c r="J6" s="92"/>
      <c r="K6" s="92"/>
      <c r="L6" s="93"/>
      <c r="M6" s="94"/>
      <c r="N6" s="78"/>
    </row>
    <row r="7" ht="54" customHeight="1" spans="1:14">
      <c r="A7" s="19"/>
      <c r="B7" s="78"/>
      <c r="C7" s="78"/>
      <c r="D7" s="78"/>
      <c r="E7" s="78"/>
      <c r="F7" s="78"/>
      <c r="G7" s="78"/>
      <c r="H7" s="79"/>
      <c r="I7" s="78" t="s">
        <v>34</v>
      </c>
      <c r="J7" s="78" t="s">
        <v>45</v>
      </c>
      <c r="K7" s="78" t="s">
        <v>159</v>
      </c>
      <c r="L7" s="95" t="s">
        <v>41</v>
      </c>
      <c r="M7" s="79" t="s">
        <v>42</v>
      </c>
      <c r="N7" s="78" t="s">
        <v>43</v>
      </c>
    </row>
    <row r="8" ht="15.05" customHeight="1" spans="1:14">
      <c r="A8" s="19">
        <v>1</v>
      </c>
      <c r="B8" s="78">
        <v>2</v>
      </c>
      <c r="C8" s="78">
        <v>3</v>
      </c>
      <c r="D8" s="79">
        <v>4</v>
      </c>
      <c r="E8" s="79">
        <v>5</v>
      </c>
      <c r="F8" s="79">
        <v>6</v>
      </c>
      <c r="G8" s="79">
        <v>7</v>
      </c>
      <c r="H8" s="79">
        <v>8</v>
      </c>
      <c r="I8" s="79">
        <v>9</v>
      </c>
      <c r="J8" s="79">
        <v>10</v>
      </c>
      <c r="K8" s="79">
        <v>11</v>
      </c>
      <c r="L8" s="79">
        <v>12</v>
      </c>
      <c r="M8" s="79">
        <v>13</v>
      </c>
      <c r="N8" s="79">
        <v>14</v>
      </c>
    </row>
    <row r="9" ht="20.95" customHeight="1" spans="1:14">
      <c r="A9" s="80"/>
      <c r="B9" s="81"/>
      <c r="C9" s="81"/>
      <c r="D9" s="82"/>
      <c r="E9" s="82"/>
      <c r="F9" s="82"/>
      <c r="G9" s="82"/>
      <c r="H9" s="82"/>
      <c r="I9" s="82"/>
      <c r="J9" s="82"/>
      <c r="K9" s="82"/>
      <c r="L9" s="96"/>
      <c r="M9" s="82"/>
      <c r="N9" s="82"/>
    </row>
    <row r="10" ht="20.95" customHeight="1" spans="1:14">
      <c r="A10" s="80"/>
      <c r="B10" s="81"/>
      <c r="C10" s="81"/>
      <c r="D10" s="82"/>
      <c r="E10" s="82"/>
      <c r="F10" s="82"/>
      <c r="G10" s="82"/>
      <c r="H10" s="82"/>
      <c r="I10" s="82"/>
      <c r="J10" s="82"/>
      <c r="K10" s="82"/>
      <c r="L10" s="96"/>
      <c r="M10" s="82"/>
      <c r="N10" s="82"/>
    </row>
    <row r="11" ht="20.95" customHeight="1" spans="1:14">
      <c r="A11" s="83" t="s">
        <v>111</v>
      </c>
      <c r="B11" s="84"/>
      <c r="C11" s="85"/>
      <c r="D11" s="82"/>
      <c r="E11" s="82"/>
      <c r="F11" s="82"/>
      <c r="G11" s="82"/>
      <c r="H11" s="82"/>
      <c r="I11" s="82"/>
      <c r="J11" s="82"/>
      <c r="K11" s="82"/>
      <c r="L11" s="96"/>
      <c r="M11" s="82"/>
      <c r="N11" s="82"/>
    </row>
    <row r="12" ht="17" customHeight="1" spans="1:1">
      <c r="A12" t="s">
        <v>520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workbookViewId="0">
      <pane ySplit="1" topLeftCell="A2" activePane="bottomLeft" state="frozen"/>
      <selection/>
      <selection pane="bottomLeft" activeCell="F9" sqref="F9"/>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7"/>
      <c r="P2" s="56" t="s">
        <v>567</v>
      </c>
    </row>
    <row r="3" ht="27.85" customHeight="1" spans="1:16">
      <c r="A3" s="58" t="s">
        <v>568</v>
      </c>
      <c r="B3" s="26"/>
      <c r="C3" s="26"/>
      <c r="D3" s="26"/>
      <c r="E3" s="26"/>
      <c r="F3" s="26"/>
      <c r="G3" s="26"/>
      <c r="H3" s="26"/>
      <c r="I3" s="26"/>
      <c r="J3" s="26"/>
      <c r="K3" s="26"/>
      <c r="L3" s="26"/>
      <c r="M3" s="26"/>
      <c r="N3" s="26"/>
      <c r="O3" s="26"/>
      <c r="P3" s="26"/>
    </row>
    <row r="4" ht="18" customHeight="1" spans="1:16">
      <c r="A4" s="59" t="str">
        <f>'部门财务收支预算总表01-1'!A4</f>
        <v>单位名称：中共新平彝族傣族自治县纪律检查委员会</v>
      </c>
      <c r="B4" s="60"/>
      <c r="C4" s="60"/>
      <c r="D4" s="61"/>
      <c r="P4" s="67" t="s">
        <v>136</v>
      </c>
    </row>
    <row r="5" ht="19.5" customHeight="1" spans="1:16">
      <c r="A5" s="17" t="s">
        <v>569</v>
      </c>
      <c r="B5" s="12" t="s">
        <v>152</v>
      </c>
      <c r="C5" s="13"/>
      <c r="D5" s="13"/>
      <c r="E5" s="62" t="s">
        <v>570</v>
      </c>
      <c r="F5" s="62"/>
      <c r="G5" s="62"/>
      <c r="H5" s="62"/>
      <c r="I5" s="62"/>
      <c r="J5" s="62"/>
      <c r="K5" s="62"/>
      <c r="L5" s="62"/>
      <c r="M5" s="62"/>
      <c r="N5" s="62"/>
      <c r="O5" s="62"/>
      <c r="P5" s="62"/>
    </row>
    <row r="6" ht="40.6" customHeight="1" spans="1:16">
      <c r="A6" s="20"/>
      <c r="B6" s="27" t="s">
        <v>32</v>
      </c>
      <c r="C6" s="11" t="s">
        <v>35</v>
      </c>
      <c r="D6" s="63" t="s">
        <v>571</v>
      </c>
      <c r="E6" s="64" t="s">
        <v>572</v>
      </c>
      <c r="F6" s="64" t="s">
        <v>573</v>
      </c>
      <c r="G6" s="64" t="s">
        <v>574</v>
      </c>
      <c r="H6" s="64" t="s">
        <v>575</v>
      </c>
      <c r="I6" s="64" t="s">
        <v>576</v>
      </c>
      <c r="J6" s="64" t="s">
        <v>577</v>
      </c>
      <c r="K6" s="64" t="s">
        <v>578</v>
      </c>
      <c r="L6" s="64" t="s">
        <v>579</v>
      </c>
      <c r="M6" s="64" t="s">
        <v>580</v>
      </c>
      <c r="N6" s="64" t="s">
        <v>581</v>
      </c>
      <c r="O6" s="64" t="s">
        <v>582</v>
      </c>
      <c r="P6" s="64" t="s">
        <v>583</v>
      </c>
    </row>
    <row r="7" ht="19.5" customHeight="1" spans="1:16">
      <c r="A7" s="65">
        <v>1</v>
      </c>
      <c r="B7" s="65">
        <v>2</v>
      </c>
      <c r="C7" s="65">
        <v>3</v>
      </c>
      <c r="D7" s="12">
        <v>4</v>
      </c>
      <c r="E7" s="65">
        <v>5</v>
      </c>
      <c r="F7" s="12">
        <v>6</v>
      </c>
      <c r="G7" s="65">
        <v>7</v>
      </c>
      <c r="H7" s="12">
        <v>8</v>
      </c>
      <c r="I7" s="65">
        <v>9</v>
      </c>
      <c r="J7" s="12">
        <v>10</v>
      </c>
      <c r="K7" s="65">
        <v>11</v>
      </c>
      <c r="L7" s="12">
        <v>12</v>
      </c>
      <c r="M7" s="65">
        <v>13</v>
      </c>
      <c r="N7" s="12">
        <v>14</v>
      </c>
      <c r="O7" s="65">
        <v>15</v>
      </c>
      <c r="P7" s="68">
        <v>16</v>
      </c>
    </row>
    <row r="8" ht="28.5" customHeight="1" spans="1:16">
      <c r="A8" s="28"/>
      <c r="B8" s="66"/>
      <c r="C8" s="66"/>
      <c r="D8" s="66"/>
      <c r="E8" s="66"/>
      <c r="F8" s="66"/>
      <c r="G8" s="66"/>
      <c r="H8" s="66"/>
      <c r="I8" s="66"/>
      <c r="J8" s="66"/>
      <c r="K8" s="66"/>
      <c r="L8" s="66"/>
      <c r="M8" s="66"/>
      <c r="N8" s="66"/>
      <c r="O8" s="66"/>
      <c r="P8" s="66"/>
    </row>
    <row r="9" ht="29.95" customHeight="1" spans="1:16">
      <c r="A9" s="28"/>
      <c r="B9" s="66"/>
      <c r="C9" s="66"/>
      <c r="D9" s="66"/>
      <c r="E9" s="66"/>
      <c r="F9" s="66"/>
      <c r="G9" s="66"/>
      <c r="H9" s="66"/>
      <c r="I9" s="66"/>
      <c r="J9" s="66"/>
      <c r="K9" s="66"/>
      <c r="L9" s="66"/>
      <c r="M9" s="66"/>
      <c r="N9" s="66"/>
      <c r="O9" s="66"/>
      <c r="P9" s="66"/>
    </row>
    <row r="10" ht="28" customHeight="1" spans="1:1">
      <c r="A10" t="s">
        <v>520</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F9" sqref="F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6" t="s">
        <v>584</v>
      </c>
    </row>
    <row r="3" ht="28.5" customHeight="1" spans="1:10">
      <c r="A3" s="47" t="s">
        <v>585</v>
      </c>
      <c r="B3" s="26"/>
      <c r="C3" s="26"/>
      <c r="D3" s="26"/>
      <c r="E3" s="26"/>
      <c r="F3" s="48"/>
      <c r="G3" s="26"/>
      <c r="H3" s="48"/>
      <c r="I3" s="48"/>
      <c r="J3" s="26"/>
    </row>
    <row r="4" ht="17.2" customHeight="1" spans="1:1">
      <c r="A4" s="6" t="str">
        <f>'部门财务收支预算总表01-1'!A4</f>
        <v>单位名称：中共新平彝族傣族自治县纪律检查委员会</v>
      </c>
    </row>
    <row r="5" ht="44.2" customHeight="1" spans="1:10">
      <c r="A5" s="49" t="s">
        <v>286</v>
      </c>
      <c r="B5" s="49" t="s">
        <v>287</v>
      </c>
      <c r="C5" s="49" t="s">
        <v>288</v>
      </c>
      <c r="D5" s="49" t="s">
        <v>289</v>
      </c>
      <c r="E5" s="49" t="s">
        <v>290</v>
      </c>
      <c r="F5" s="50" t="s">
        <v>291</v>
      </c>
      <c r="G5" s="49" t="s">
        <v>292</v>
      </c>
      <c r="H5" s="50" t="s">
        <v>293</v>
      </c>
      <c r="I5" s="50" t="s">
        <v>294</v>
      </c>
      <c r="J5" s="49" t="s">
        <v>295</v>
      </c>
    </row>
    <row r="6" ht="14.25" customHeight="1" spans="1:10">
      <c r="A6" s="49">
        <v>1</v>
      </c>
      <c r="B6" s="49">
        <v>2</v>
      </c>
      <c r="C6" s="49">
        <v>3</v>
      </c>
      <c r="D6" s="49">
        <v>4</v>
      </c>
      <c r="E6" s="49">
        <v>5</v>
      </c>
      <c r="F6" s="50">
        <v>6</v>
      </c>
      <c r="G6" s="49">
        <v>7</v>
      </c>
      <c r="H6" s="50">
        <v>8</v>
      </c>
      <c r="I6" s="50">
        <v>9</v>
      </c>
      <c r="J6" s="49">
        <v>10</v>
      </c>
    </row>
    <row r="7" ht="42.05" customHeight="1" spans="1:10">
      <c r="A7" s="51"/>
      <c r="B7" s="52"/>
      <c r="C7" s="52"/>
      <c r="D7" s="52"/>
      <c r="E7" s="53"/>
      <c r="F7" s="54"/>
      <c r="G7" s="53"/>
      <c r="H7" s="54"/>
      <c r="I7" s="54"/>
      <c r="J7" s="53"/>
    </row>
    <row r="8" ht="42.05" customHeight="1" spans="1:10">
      <c r="A8" s="51"/>
      <c r="B8" s="55"/>
      <c r="C8" s="55"/>
      <c r="D8" s="55"/>
      <c r="E8" s="51"/>
      <c r="F8" s="55"/>
      <c r="G8" s="51"/>
      <c r="H8" s="55"/>
      <c r="I8" s="55"/>
      <c r="J8" s="51"/>
    </row>
    <row r="9" ht="27" customHeight="1" spans="1:1">
      <c r="A9" t="s">
        <v>520</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F9" sqref="F9"/>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586</v>
      </c>
    </row>
    <row r="3" ht="30.6" customHeight="1" spans="1:8">
      <c r="A3" s="39" t="s">
        <v>587</v>
      </c>
      <c r="B3" s="39"/>
      <c r="C3" s="39"/>
      <c r="D3" s="39"/>
      <c r="E3" s="39"/>
      <c r="F3" s="39"/>
      <c r="G3" s="39"/>
      <c r="H3" s="39"/>
    </row>
    <row r="4" ht="18.85" customHeight="1" spans="1:8">
      <c r="A4" s="40" t="str">
        <f>'部门财务收支预算总表01-1'!A4</f>
        <v>单位名称：中共新平彝族傣族自治县纪律检查委员会</v>
      </c>
      <c r="B4" s="41"/>
      <c r="C4" s="37"/>
      <c r="D4" s="37"/>
      <c r="E4" s="37"/>
      <c r="F4" s="37"/>
      <c r="G4" s="37"/>
      <c r="H4" s="37"/>
    </row>
    <row r="5" ht="18.85" customHeight="1" spans="1:8">
      <c r="A5" s="42" t="s">
        <v>145</v>
      </c>
      <c r="B5" s="42" t="s">
        <v>588</v>
      </c>
      <c r="C5" s="42" t="s">
        <v>589</v>
      </c>
      <c r="D5" s="42" t="s">
        <v>590</v>
      </c>
      <c r="E5" s="42" t="s">
        <v>591</v>
      </c>
      <c r="F5" s="42" t="s">
        <v>592</v>
      </c>
      <c r="G5" s="42"/>
      <c r="H5" s="42"/>
    </row>
    <row r="6" ht="18.85" customHeight="1" spans="1:8">
      <c r="A6" s="42"/>
      <c r="B6" s="42"/>
      <c r="C6" s="42"/>
      <c r="D6" s="42"/>
      <c r="E6" s="42"/>
      <c r="F6" s="42" t="s">
        <v>527</v>
      </c>
      <c r="G6" s="42" t="s">
        <v>593</v>
      </c>
      <c r="H6" s="42" t="s">
        <v>594</v>
      </c>
    </row>
    <row r="7" ht="18.85" customHeight="1" spans="1:8">
      <c r="A7" s="43" t="s">
        <v>128</v>
      </c>
      <c r="B7" s="43" t="s">
        <v>129</v>
      </c>
      <c r="C7" s="43" t="s">
        <v>130</v>
      </c>
      <c r="D7" s="43" t="s">
        <v>131</v>
      </c>
      <c r="E7" s="43" t="s">
        <v>132</v>
      </c>
      <c r="F7" s="43" t="s">
        <v>133</v>
      </c>
      <c r="G7" s="43" t="s">
        <v>595</v>
      </c>
      <c r="H7" s="43" t="s">
        <v>596</v>
      </c>
    </row>
    <row r="8" ht="29.95" customHeight="1" spans="1:8">
      <c r="A8" s="44"/>
      <c r="B8" s="44"/>
      <c r="C8" s="44"/>
      <c r="D8" s="44"/>
      <c r="E8" s="42"/>
      <c r="F8" s="45"/>
      <c r="G8" s="46"/>
      <c r="H8" s="46"/>
    </row>
    <row r="9" ht="20.15" customHeight="1" spans="1:8">
      <c r="A9" s="42" t="s">
        <v>32</v>
      </c>
      <c r="B9" s="42"/>
      <c r="C9" s="42"/>
      <c r="D9" s="42"/>
      <c r="E9" s="42"/>
      <c r="F9" s="45"/>
      <c r="G9" s="46"/>
      <c r="H9" s="46"/>
    </row>
    <row r="10" ht="27" customHeight="1" spans="1:1">
      <c r="A10" t="s">
        <v>520</v>
      </c>
    </row>
  </sheetData>
  <mergeCells count="9">
    <mergeCell ref="A3:H3"/>
    <mergeCell ref="A4:B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F9" sqref="F9"/>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597</v>
      </c>
    </row>
    <row r="3" ht="27.85" customHeight="1" spans="1:11">
      <c r="A3" s="26" t="s">
        <v>598</v>
      </c>
      <c r="B3" s="26"/>
      <c r="C3" s="26"/>
      <c r="D3" s="26"/>
      <c r="E3" s="26"/>
      <c r="F3" s="26"/>
      <c r="G3" s="26"/>
      <c r="H3" s="26"/>
      <c r="I3" s="26"/>
      <c r="J3" s="26"/>
      <c r="K3" s="26"/>
    </row>
    <row r="4" ht="13.6" customHeight="1" spans="1:11">
      <c r="A4" s="6" t="str">
        <f>'部门财务收支预算总表01-1'!A4</f>
        <v>单位名称：中共新平彝族傣族自治县纪律检查委员会</v>
      </c>
      <c r="B4" s="7"/>
      <c r="C4" s="7"/>
      <c r="D4" s="7"/>
      <c r="E4" s="7"/>
      <c r="F4" s="7"/>
      <c r="G4" s="7"/>
      <c r="H4" s="8"/>
      <c r="I4" s="8"/>
      <c r="J4" s="8"/>
      <c r="K4" s="9" t="s">
        <v>136</v>
      </c>
    </row>
    <row r="5" ht="21.8" customHeight="1" spans="1:11">
      <c r="A5" s="10" t="s">
        <v>248</v>
      </c>
      <c r="B5" s="10" t="s">
        <v>147</v>
      </c>
      <c r="C5" s="10" t="s">
        <v>249</v>
      </c>
      <c r="D5" s="11" t="s">
        <v>148</v>
      </c>
      <c r="E5" s="11" t="s">
        <v>149</v>
      </c>
      <c r="F5" s="11" t="s">
        <v>150</v>
      </c>
      <c r="G5" s="11" t="s">
        <v>151</v>
      </c>
      <c r="H5" s="17" t="s">
        <v>32</v>
      </c>
      <c r="I5" s="12" t="s">
        <v>599</v>
      </c>
      <c r="J5" s="13"/>
      <c r="K5" s="14"/>
    </row>
    <row r="6" ht="21.8" customHeight="1" spans="1:11">
      <c r="A6" s="15"/>
      <c r="B6" s="15"/>
      <c r="C6" s="15"/>
      <c r="D6" s="16"/>
      <c r="E6" s="16"/>
      <c r="F6" s="16"/>
      <c r="G6" s="16"/>
      <c r="H6" s="27"/>
      <c r="I6" s="11" t="s">
        <v>35</v>
      </c>
      <c r="J6" s="11" t="s">
        <v>36</v>
      </c>
      <c r="K6" s="11" t="s">
        <v>37</v>
      </c>
    </row>
    <row r="7" ht="40.6" customHeight="1" spans="1:11">
      <c r="A7" s="18"/>
      <c r="B7" s="18"/>
      <c r="C7" s="18"/>
      <c r="D7" s="19"/>
      <c r="E7" s="19"/>
      <c r="F7" s="19"/>
      <c r="G7" s="19"/>
      <c r="H7" s="20"/>
      <c r="I7" s="19" t="s">
        <v>34</v>
      </c>
      <c r="J7" s="19"/>
      <c r="K7" s="19"/>
    </row>
    <row r="8" ht="15.05" customHeight="1" spans="1:11">
      <c r="A8" s="21">
        <v>1</v>
      </c>
      <c r="B8" s="21">
        <v>2</v>
      </c>
      <c r="C8" s="21">
        <v>3</v>
      </c>
      <c r="D8" s="21">
        <v>4</v>
      </c>
      <c r="E8" s="21">
        <v>5</v>
      </c>
      <c r="F8" s="21">
        <v>6</v>
      </c>
      <c r="G8" s="21">
        <v>7</v>
      </c>
      <c r="H8" s="21">
        <v>8</v>
      </c>
      <c r="I8" s="21">
        <v>9</v>
      </c>
      <c r="J8" s="35">
        <v>10</v>
      </c>
      <c r="K8" s="35">
        <v>11</v>
      </c>
    </row>
    <row r="9" ht="30.6" customHeight="1" spans="1:11">
      <c r="A9" s="28"/>
      <c r="B9" s="29"/>
      <c r="C9" s="28"/>
      <c r="D9" s="28"/>
      <c r="E9" s="28"/>
      <c r="F9" s="28"/>
      <c r="G9" s="28"/>
      <c r="H9" s="30"/>
      <c r="I9" s="30"/>
      <c r="J9" s="30"/>
      <c r="K9" s="30"/>
    </row>
    <row r="10" ht="30.6" customHeight="1" spans="1:11">
      <c r="A10" s="29"/>
      <c r="B10" s="29"/>
      <c r="C10" s="29"/>
      <c r="D10" s="29"/>
      <c r="E10" s="29"/>
      <c r="F10" s="29"/>
      <c r="G10" s="29"/>
      <c r="H10" s="30"/>
      <c r="I10" s="30"/>
      <c r="J10" s="30"/>
      <c r="K10" s="30"/>
    </row>
    <row r="11" ht="18.85" customHeight="1" spans="1:11">
      <c r="A11" s="31" t="s">
        <v>111</v>
      </c>
      <c r="B11" s="32"/>
      <c r="C11" s="32"/>
      <c r="D11" s="32"/>
      <c r="E11" s="32"/>
      <c r="F11" s="32"/>
      <c r="G11" s="33"/>
      <c r="H11" s="30"/>
      <c r="I11" s="30"/>
      <c r="J11" s="30"/>
      <c r="K11" s="30"/>
    </row>
    <row r="12" customHeight="1" spans="1:2">
      <c r="A12" s="34" t="s">
        <v>520</v>
      </c>
      <c r="B12" s="34"/>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tabSelected="1" workbookViewId="0">
      <pane ySplit="1" topLeftCell="A2" activePane="bottomLeft" state="frozen"/>
      <selection/>
      <selection pane="bottomLeft" activeCell="F9" sqref="F9"/>
    </sheetView>
  </sheetViews>
  <sheetFormatPr defaultColWidth="9.10833333333333" defaultRowHeight="14.25" customHeight="1" outlineLevelCol="6"/>
  <cols>
    <col min="1" max="1" width="37.7833333333333" customWidth="1"/>
    <col min="2" max="2" width="28" customWidth="1"/>
    <col min="3" max="3" width="38.8833333333333" customWidth="1"/>
    <col min="4" max="4" width="17" customWidth="1"/>
    <col min="5" max="7" width="27" customWidth="1"/>
  </cols>
  <sheetData>
    <row r="1" customHeight="1" spans="1:7">
      <c r="A1" s="2"/>
      <c r="B1" s="2"/>
      <c r="C1" s="2"/>
      <c r="D1" s="2"/>
      <c r="E1" s="2"/>
      <c r="F1" s="2"/>
      <c r="G1" s="2"/>
    </row>
    <row r="2" ht="13.6" customHeight="1" spans="4:7">
      <c r="D2" s="3"/>
      <c r="G2" s="4" t="s">
        <v>600</v>
      </c>
    </row>
    <row r="3" ht="27.85" customHeight="1" spans="1:7">
      <c r="A3" s="5" t="s">
        <v>601</v>
      </c>
      <c r="B3" s="5"/>
      <c r="C3" s="5"/>
      <c r="D3" s="5"/>
      <c r="E3" s="5"/>
      <c r="F3" s="5"/>
      <c r="G3" s="5"/>
    </row>
    <row r="4" ht="13.6" customHeight="1" spans="1:7">
      <c r="A4" s="6" t="str">
        <f>'部门财务收支预算总表01-1'!A4</f>
        <v>单位名称：中共新平彝族傣族自治县纪律检查委员会</v>
      </c>
      <c r="B4" s="7"/>
      <c r="C4" s="7"/>
      <c r="D4" s="7"/>
      <c r="E4" s="8"/>
      <c r="F4" s="8"/>
      <c r="G4" s="9" t="s">
        <v>136</v>
      </c>
    </row>
    <row r="5" ht="21.8" customHeight="1" spans="1:7">
      <c r="A5" s="10" t="s">
        <v>249</v>
      </c>
      <c r="B5" s="10" t="s">
        <v>248</v>
      </c>
      <c r="C5" s="10" t="s">
        <v>147</v>
      </c>
      <c r="D5" s="11" t="s">
        <v>602</v>
      </c>
      <c r="E5" s="12" t="s">
        <v>35</v>
      </c>
      <c r="F5" s="13"/>
      <c r="G5" s="14"/>
    </row>
    <row r="6" ht="21.8" customHeight="1" spans="1:7">
      <c r="A6" s="15"/>
      <c r="B6" s="15"/>
      <c r="C6" s="15"/>
      <c r="D6" s="16"/>
      <c r="E6" s="17" t="s">
        <v>603</v>
      </c>
      <c r="F6" s="11" t="s">
        <v>604</v>
      </c>
      <c r="G6" s="11" t="s">
        <v>605</v>
      </c>
    </row>
    <row r="7" ht="40.6" customHeight="1" spans="1:7">
      <c r="A7" s="18"/>
      <c r="B7" s="18"/>
      <c r="C7" s="18"/>
      <c r="D7" s="19"/>
      <c r="E7" s="20"/>
      <c r="F7" s="19" t="s">
        <v>34</v>
      </c>
      <c r="G7" s="19"/>
    </row>
    <row r="8" ht="15.05" customHeight="1" spans="1:7">
      <c r="A8" s="21">
        <v>1</v>
      </c>
      <c r="B8" s="21">
        <v>2</v>
      </c>
      <c r="C8" s="21">
        <v>3</v>
      </c>
      <c r="D8" s="21">
        <v>4</v>
      </c>
      <c r="E8" s="21">
        <v>5</v>
      </c>
      <c r="F8" s="21">
        <v>6</v>
      </c>
      <c r="G8" s="21">
        <v>7</v>
      </c>
    </row>
    <row r="9" s="1" customFormat="1" ht="20.25" customHeight="1" spans="1:7">
      <c r="A9" s="22" t="s">
        <v>49</v>
      </c>
      <c r="B9" s="22" t="s">
        <v>253</v>
      </c>
      <c r="C9" s="23" t="s">
        <v>252</v>
      </c>
      <c r="D9" s="22" t="s">
        <v>606</v>
      </c>
      <c r="E9" s="24">
        <v>345000</v>
      </c>
      <c r="F9" s="24"/>
      <c r="G9" s="24"/>
    </row>
    <row r="10" s="1" customFormat="1" ht="20.25" customHeight="1" spans="1:7">
      <c r="A10" s="22" t="s">
        <v>49</v>
      </c>
      <c r="B10" s="22" t="s">
        <v>258</v>
      </c>
      <c r="C10" s="23" t="s">
        <v>257</v>
      </c>
      <c r="D10" s="22" t="s">
        <v>606</v>
      </c>
      <c r="E10" s="24">
        <v>1339500</v>
      </c>
      <c r="F10" s="24">
        <v>1339500</v>
      </c>
      <c r="G10" s="24">
        <v>1339500</v>
      </c>
    </row>
    <row r="11" s="1" customFormat="1" ht="20.25" customHeight="1" spans="1:7">
      <c r="A11" s="22" t="s">
        <v>49</v>
      </c>
      <c r="B11" s="22" t="s">
        <v>263</v>
      </c>
      <c r="C11" s="23" t="s">
        <v>262</v>
      </c>
      <c r="D11" s="22" t="s">
        <v>606</v>
      </c>
      <c r="E11" s="24">
        <v>28104</v>
      </c>
      <c r="F11" s="24">
        <v>28104</v>
      </c>
      <c r="G11" s="24">
        <v>28104</v>
      </c>
    </row>
    <row r="12" s="1" customFormat="1" ht="20.25" customHeight="1" spans="1:7">
      <c r="A12" s="22" t="s">
        <v>49</v>
      </c>
      <c r="B12" s="22" t="s">
        <v>253</v>
      </c>
      <c r="C12" s="23" t="s">
        <v>266</v>
      </c>
      <c r="D12" s="22" t="s">
        <v>606</v>
      </c>
      <c r="E12" s="24">
        <v>26120</v>
      </c>
      <c r="F12" s="24">
        <v>26120</v>
      </c>
      <c r="G12" s="24">
        <v>26120</v>
      </c>
    </row>
    <row r="13" s="1" customFormat="1" ht="20.25" customHeight="1" spans="1:7">
      <c r="A13" s="22" t="s">
        <v>49</v>
      </c>
      <c r="B13" s="22" t="s">
        <v>258</v>
      </c>
      <c r="C13" s="23" t="s">
        <v>268</v>
      </c>
      <c r="D13" s="22" t="s">
        <v>606</v>
      </c>
      <c r="E13" s="24">
        <v>300000</v>
      </c>
      <c r="F13" s="24"/>
      <c r="G13" s="24"/>
    </row>
    <row r="14" s="1" customFormat="1" ht="20.25" customHeight="1" spans="1:7">
      <c r="A14" s="22" t="s">
        <v>49</v>
      </c>
      <c r="B14" s="22" t="s">
        <v>253</v>
      </c>
      <c r="C14" s="23" t="s">
        <v>270</v>
      </c>
      <c r="D14" s="22" t="s">
        <v>606</v>
      </c>
      <c r="E14" s="24">
        <v>1000000</v>
      </c>
      <c r="F14" s="24">
        <v>1000000</v>
      </c>
      <c r="G14" s="24">
        <v>1000000</v>
      </c>
    </row>
    <row r="15" s="1" customFormat="1" ht="20.25" customHeight="1" spans="1:7">
      <c r="A15" s="22" t="s">
        <v>49</v>
      </c>
      <c r="B15" s="22" t="s">
        <v>258</v>
      </c>
      <c r="C15" s="23" t="s">
        <v>272</v>
      </c>
      <c r="D15" s="22" t="s">
        <v>606</v>
      </c>
      <c r="E15" s="24">
        <v>1073500</v>
      </c>
      <c r="F15" s="24">
        <v>1073500</v>
      </c>
      <c r="G15" s="24">
        <v>1073500</v>
      </c>
    </row>
    <row r="16" s="1" customFormat="1" ht="20.25" customHeight="1" spans="1:7">
      <c r="A16" s="22" t="s">
        <v>49</v>
      </c>
      <c r="B16" s="22" t="s">
        <v>258</v>
      </c>
      <c r="C16" s="23" t="s">
        <v>274</v>
      </c>
      <c r="D16" s="22" t="s">
        <v>607</v>
      </c>
      <c r="E16" s="24">
        <v>600000</v>
      </c>
      <c r="F16" s="24"/>
      <c r="G16" s="24"/>
    </row>
    <row r="17" s="1" customFormat="1" ht="20.25" customHeight="1" spans="1:7">
      <c r="A17" s="22" t="s">
        <v>51</v>
      </c>
      <c r="B17" s="22" t="s">
        <v>253</v>
      </c>
      <c r="C17" s="23" t="s">
        <v>276</v>
      </c>
      <c r="D17" s="22" t="s">
        <v>606</v>
      </c>
      <c r="E17" s="24">
        <v>210000</v>
      </c>
      <c r="F17" s="24"/>
      <c r="G17" s="24"/>
    </row>
    <row r="18" s="1" customFormat="1" ht="20.25" customHeight="1" spans="1:7">
      <c r="A18" s="22" t="s">
        <v>51</v>
      </c>
      <c r="B18" s="22" t="s">
        <v>253</v>
      </c>
      <c r="C18" s="23" t="s">
        <v>278</v>
      </c>
      <c r="D18" s="22" t="s">
        <v>606</v>
      </c>
      <c r="E18" s="24">
        <v>300000</v>
      </c>
      <c r="F18" s="24">
        <v>300000</v>
      </c>
      <c r="G18" s="24">
        <v>300000</v>
      </c>
    </row>
    <row r="19" s="1" customFormat="1" ht="34" customHeight="1" spans="1:7">
      <c r="A19" s="22" t="s">
        <v>51</v>
      </c>
      <c r="B19" s="22" t="s">
        <v>253</v>
      </c>
      <c r="C19" s="23" t="s">
        <v>280</v>
      </c>
      <c r="D19" s="22" t="s">
        <v>607</v>
      </c>
      <c r="E19" s="24">
        <v>97000</v>
      </c>
      <c r="F19" s="24"/>
      <c r="G19" s="24"/>
    </row>
    <row r="20" s="1" customFormat="1" ht="20.25" customHeight="1" spans="1:7">
      <c r="A20" s="25" t="s">
        <v>32</v>
      </c>
      <c r="B20" s="25"/>
      <c r="C20" s="25"/>
      <c r="D20" s="25"/>
      <c r="E20" s="24">
        <f>SUM(E9:E19)</f>
        <v>5319224</v>
      </c>
      <c r="F20" s="24">
        <f>SUM(F9:F19)</f>
        <v>3767224</v>
      </c>
      <c r="G20" s="24">
        <f>SUM(G9:G19)</f>
        <v>3767224</v>
      </c>
    </row>
  </sheetData>
  <mergeCells count="11">
    <mergeCell ref="A3:G3"/>
    <mergeCell ref="A4:D4"/>
    <mergeCell ref="E5:G5"/>
    <mergeCell ref="A20:D20"/>
    <mergeCell ref="A5:A7"/>
    <mergeCell ref="B5:B7"/>
    <mergeCell ref="C5:C7"/>
    <mergeCell ref="D5:D7"/>
    <mergeCell ref="E6:E7"/>
    <mergeCell ref="F6:F7"/>
    <mergeCell ref="G6:G7"/>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tabSelected="1" zoomScale="85" zoomScaleNormal="85" workbookViewId="0">
      <pane ySplit="1" topLeftCell="A2" activePane="bottomLeft" state="frozen"/>
      <selection/>
      <selection pane="bottomLeft" activeCell="F9" sqref="F9"/>
    </sheetView>
  </sheetViews>
  <sheetFormatPr defaultColWidth="8" defaultRowHeight="14.25" customHeight="1"/>
  <cols>
    <col min="1" max="1" width="21.1083333333333" customWidth="1"/>
    <col min="2" max="2" width="42"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160"/>
      <c r="J2" s="171"/>
      <c r="R2" s="4" t="s">
        <v>28</v>
      </c>
    </row>
    <row r="3" ht="36" customHeight="1" spans="1:19">
      <c r="A3" s="161" t="s">
        <v>29</v>
      </c>
      <c r="B3" s="26"/>
      <c r="C3" s="26"/>
      <c r="D3" s="26"/>
      <c r="E3" s="26"/>
      <c r="F3" s="26"/>
      <c r="G3" s="26"/>
      <c r="H3" s="26"/>
      <c r="I3" s="26"/>
      <c r="J3" s="48"/>
      <c r="K3" s="26"/>
      <c r="L3" s="26"/>
      <c r="M3" s="26"/>
      <c r="N3" s="26"/>
      <c r="O3" s="26"/>
      <c r="P3" s="26"/>
      <c r="Q3" s="26"/>
      <c r="R3" s="26"/>
      <c r="S3" s="26"/>
    </row>
    <row r="4" ht="20.3" customHeight="1" spans="1:19">
      <c r="A4" s="97" t="str">
        <f>'部门财务收支预算总表01-1'!A4</f>
        <v>单位名称：中共新平彝族傣族自治县纪律检查委员会</v>
      </c>
      <c r="B4" s="8"/>
      <c r="C4" s="8"/>
      <c r="D4" s="8"/>
      <c r="E4" s="8"/>
      <c r="F4" s="8"/>
      <c r="G4" s="8"/>
      <c r="H4" s="8"/>
      <c r="I4" s="8"/>
      <c r="J4" s="172"/>
      <c r="K4" s="8"/>
      <c r="L4" s="8"/>
      <c r="M4" s="8"/>
      <c r="N4" s="9"/>
      <c r="O4" s="9"/>
      <c r="P4" s="9"/>
      <c r="Q4" s="9"/>
      <c r="R4" s="9" t="s">
        <v>3</v>
      </c>
      <c r="S4" s="9" t="s">
        <v>3</v>
      </c>
    </row>
    <row r="5" ht="18.85" customHeight="1" spans="1:19">
      <c r="A5" s="162" t="s">
        <v>30</v>
      </c>
      <c r="B5" s="163" t="s">
        <v>31</v>
      </c>
      <c r="C5" s="163" t="s">
        <v>32</v>
      </c>
      <c r="D5" s="164" t="s">
        <v>33</v>
      </c>
      <c r="E5" s="165"/>
      <c r="F5" s="165"/>
      <c r="G5" s="165"/>
      <c r="H5" s="165"/>
      <c r="I5" s="165"/>
      <c r="J5" s="173"/>
      <c r="K5" s="165"/>
      <c r="L5" s="165"/>
      <c r="M5" s="165"/>
      <c r="N5" s="174"/>
      <c r="O5" s="174" t="s">
        <v>21</v>
      </c>
      <c r="P5" s="174"/>
      <c r="Q5" s="174"/>
      <c r="R5" s="174"/>
      <c r="S5" s="174"/>
    </row>
    <row r="6" ht="18" customHeight="1" spans="1:19">
      <c r="A6" s="166"/>
      <c r="B6" s="167"/>
      <c r="C6" s="167"/>
      <c r="D6" s="167" t="s">
        <v>34</v>
      </c>
      <c r="E6" s="167" t="s">
        <v>35</v>
      </c>
      <c r="F6" s="167" t="s">
        <v>36</v>
      </c>
      <c r="G6" s="167" t="s">
        <v>37</v>
      </c>
      <c r="H6" s="167" t="s">
        <v>38</v>
      </c>
      <c r="I6" s="175" t="s">
        <v>39</v>
      </c>
      <c r="J6" s="176"/>
      <c r="K6" s="175" t="s">
        <v>40</v>
      </c>
      <c r="L6" s="175" t="s">
        <v>41</v>
      </c>
      <c r="M6" s="175" t="s">
        <v>42</v>
      </c>
      <c r="N6" s="177" t="s">
        <v>43</v>
      </c>
      <c r="O6" s="178" t="s">
        <v>34</v>
      </c>
      <c r="P6" s="178" t="s">
        <v>35</v>
      </c>
      <c r="Q6" s="178" t="s">
        <v>36</v>
      </c>
      <c r="R6" s="178" t="s">
        <v>37</v>
      </c>
      <c r="S6" s="178" t="s">
        <v>44</v>
      </c>
    </row>
    <row r="7" ht="29.3" customHeight="1" spans="1:19">
      <c r="A7" s="168"/>
      <c r="B7" s="169"/>
      <c r="C7" s="169"/>
      <c r="D7" s="169"/>
      <c r="E7" s="169"/>
      <c r="F7" s="169"/>
      <c r="G7" s="169"/>
      <c r="H7" s="169"/>
      <c r="I7" s="179" t="s">
        <v>34</v>
      </c>
      <c r="J7" s="179" t="s">
        <v>45</v>
      </c>
      <c r="K7" s="179" t="s">
        <v>40</v>
      </c>
      <c r="L7" s="179" t="s">
        <v>41</v>
      </c>
      <c r="M7" s="179" t="s">
        <v>42</v>
      </c>
      <c r="N7" s="179" t="s">
        <v>43</v>
      </c>
      <c r="O7" s="179"/>
      <c r="P7" s="179"/>
      <c r="Q7" s="179"/>
      <c r="R7" s="179"/>
      <c r="S7" s="179"/>
    </row>
    <row r="8" ht="16.55" customHeight="1" spans="1:19">
      <c r="A8" s="170">
        <v>1</v>
      </c>
      <c r="B8" s="21">
        <v>2</v>
      </c>
      <c r="C8" s="21">
        <v>3</v>
      </c>
      <c r="D8" s="21">
        <v>4</v>
      </c>
      <c r="E8" s="170">
        <v>5</v>
      </c>
      <c r="F8" s="21">
        <v>6</v>
      </c>
      <c r="G8" s="21">
        <v>7</v>
      </c>
      <c r="H8" s="170">
        <v>8</v>
      </c>
      <c r="I8" s="21">
        <v>9</v>
      </c>
      <c r="J8" s="35">
        <v>10</v>
      </c>
      <c r="K8" s="35">
        <v>11</v>
      </c>
      <c r="L8" s="180">
        <v>12</v>
      </c>
      <c r="M8" s="35">
        <v>13</v>
      </c>
      <c r="N8" s="35">
        <v>14</v>
      </c>
      <c r="O8" s="35">
        <v>15</v>
      </c>
      <c r="P8" s="35">
        <v>16</v>
      </c>
      <c r="Q8" s="35">
        <v>17</v>
      </c>
      <c r="R8" s="35">
        <v>18</v>
      </c>
      <c r="S8" s="35">
        <v>19</v>
      </c>
    </row>
    <row r="9" s="1" customFormat="1" ht="20.25" customHeight="1" spans="1:19">
      <c r="A9" s="139" t="s">
        <v>46</v>
      </c>
      <c r="B9" s="139" t="s">
        <v>47</v>
      </c>
      <c r="C9" s="126">
        <f>C10+C11</f>
        <v>26652321</v>
      </c>
      <c r="D9" s="126">
        <f>D10+D11</f>
        <v>26652321</v>
      </c>
      <c r="E9" s="126">
        <f>E10+E11</f>
        <v>26652321</v>
      </c>
      <c r="F9" s="126"/>
      <c r="G9" s="126"/>
      <c r="H9" s="126"/>
      <c r="I9" s="126"/>
      <c r="J9" s="126"/>
      <c r="K9" s="126"/>
      <c r="L9" s="126"/>
      <c r="M9" s="126"/>
      <c r="N9" s="126"/>
      <c r="O9" s="126"/>
      <c r="P9" s="126"/>
      <c r="Q9" s="126"/>
      <c r="R9" s="126"/>
      <c r="S9" s="126"/>
    </row>
    <row r="10" s="1" customFormat="1" ht="20.25" customHeight="1" spans="1:19">
      <c r="A10" s="140" t="s">
        <v>48</v>
      </c>
      <c r="B10" s="140" t="s">
        <v>49</v>
      </c>
      <c r="C10" s="126">
        <v>25316244</v>
      </c>
      <c r="D10" s="126">
        <v>25316244</v>
      </c>
      <c r="E10" s="126">
        <v>25316244</v>
      </c>
      <c r="F10" s="126"/>
      <c r="G10" s="126"/>
      <c r="H10" s="126"/>
      <c r="I10" s="126"/>
      <c r="J10" s="126"/>
      <c r="K10" s="126"/>
      <c r="L10" s="126"/>
      <c r="M10" s="126"/>
      <c r="N10" s="126"/>
      <c r="O10" s="101"/>
      <c r="P10" s="101"/>
      <c r="Q10" s="101"/>
      <c r="R10" s="101"/>
      <c r="S10" s="101"/>
    </row>
    <row r="11" s="1" customFormat="1" ht="20.25" customHeight="1" spans="1:19">
      <c r="A11" s="140" t="s">
        <v>50</v>
      </c>
      <c r="B11" s="140" t="s">
        <v>51</v>
      </c>
      <c r="C11" s="126">
        <v>1336077</v>
      </c>
      <c r="D11" s="126">
        <v>1336077</v>
      </c>
      <c r="E11" s="126">
        <v>1336077</v>
      </c>
      <c r="F11" s="126"/>
      <c r="G11" s="126"/>
      <c r="H11" s="126"/>
      <c r="I11" s="126"/>
      <c r="J11" s="126"/>
      <c r="K11" s="126"/>
      <c r="L11" s="126"/>
      <c r="M11" s="126"/>
      <c r="N11" s="126"/>
      <c r="O11" s="101"/>
      <c r="P11" s="101"/>
      <c r="Q11" s="101"/>
      <c r="R11" s="101"/>
      <c r="S11" s="101"/>
    </row>
    <row r="12" s="1" customFormat="1" ht="20.25" customHeight="1" spans="1:19">
      <c r="A12" s="143" t="s">
        <v>32</v>
      </c>
      <c r="B12" s="143"/>
      <c r="C12" s="126">
        <f>C10+C11</f>
        <v>26652321</v>
      </c>
      <c r="D12" s="126">
        <f>D10+D11</f>
        <v>26652321</v>
      </c>
      <c r="E12" s="126">
        <f>E10+E11</f>
        <v>26652321</v>
      </c>
      <c r="F12" s="126"/>
      <c r="G12" s="126"/>
      <c r="H12" s="126"/>
      <c r="I12" s="126"/>
      <c r="J12" s="126"/>
      <c r="K12" s="126"/>
      <c r="L12" s="126"/>
      <c r="M12" s="126"/>
      <c r="N12" s="126"/>
      <c r="O12" s="126"/>
      <c r="P12" s="126"/>
      <c r="Q12" s="126"/>
      <c r="R12" s="126"/>
      <c r="S12" s="126"/>
    </row>
  </sheetData>
  <mergeCells count="21">
    <mergeCell ref="R2:S2"/>
    <mergeCell ref="A3:S3"/>
    <mergeCell ref="A4:D4"/>
    <mergeCell ref="R4:S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Zeros="0" tabSelected="1" zoomScale="70" zoomScaleNormal="70" workbookViewId="0">
      <pane ySplit="1" topLeftCell="A2" activePane="bottomLeft" state="frozen"/>
      <selection/>
      <selection pane="bottomLeft" activeCell="F9" sqref="F9"/>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7" t="s">
        <v>52</v>
      </c>
    </row>
    <row r="3" ht="28.5" customHeight="1" spans="1:15">
      <c r="A3" s="26" t="s">
        <v>53</v>
      </c>
      <c r="B3" s="26"/>
      <c r="C3" s="26"/>
      <c r="D3" s="26"/>
      <c r="E3" s="26"/>
      <c r="F3" s="26"/>
      <c r="G3" s="26"/>
      <c r="H3" s="26"/>
      <c r="I3" s="26"/>
      <c r="J3" s="26"/>
      <c r="K3" s="26"/>
      <c r="L3" s="26"/>
      <c r="M3" s="26"/>
      <c r="N3" s="26"/>
      <c r="O3" s="26"/>
    </row>
    <row r="4" ht="15.05" customHeight="1" spans="1:15">
      <c r="A4" s="108" t="str">
        <f>'部门财务收支预算总表01-1'!A4</f>
        <v>单位名称：中共新平彝族傣族自治县纪律检查委员会</v>
      </c>
      <c r="B4" s="109"/>
      <c r="C4" s="60"/>
      <c r="D4" s="60"/>
      <c r="E4" s="60"/>
      <c r="F4" s="60"/>
      <c r="G4" s="8"/>
      <c r="H4" s="60"/>
      <c r="I4" s="60"/>
      <c r="J4" s="8"/>
      <c r="K4" s="60"/>
      <c r="L4" s="60"/>
      <c r="M4" s="8"/>
      <c r="N4" s="8"/>
      <c r="O4" s="110" t="s">
        <v>3</v>
      </c>
    </row>
    <row r="5" ht="18.85" customHeight="1" spans="1:15">
      <c r="A5" s="11" t="s">
        <v>54</v>
      </c>
      <c r="B5" s="11" t="s">
        <v>55</v>
      </c>
      <c r="C5" s="17" t="s">
        <v>32</v>
      </c>
      <c r="D5" s="65" t="s">
        <v>35</v>
      </c>
      <c r="E5" s="65"/>
      <c r="F5" s="65"/>
      <c r="G5" s="159" t="s">
        <v>36</v>
      </c>
      <c r="H5" s="11" t="s">
        <v>37</v>
      </c>
      <c r="I5" s="11" t="s">
        <v>56</v>
      </c>
      <c r="J5" s="12" t="s">
        <v>57</v>
      </c>
      <c r="K5" s="74" t="s">
        <v>58</v>
      </c>
      <c r="L5" s="74" t="s">
        <v>59</v>
      </c>
      <c r="M5" s="74" t="s">
        <v>60</v>
      </c>
      <c r="N5" s="74" t="s">
        <v>61</v>
      </c>
      <c r="O5" s="91" t="s">
        <v>62</v>
      </c>
    </row>
    <row r="6" ht="29.95" customHeight="1" spans="1:15">
      <c r="A6" s="20"/>
      <c r="B6" s="20"/>
      <c r="C6" s="20"/>
      <c r="D6" s="65" t="s">
        <v>34</v>
      </c>
      <c r="E6" s="65" t="s">
        <v>63</v>
      </c>
      <c r="F6" s="65" t="s">
        <v>64</v>
      </c>
      <c r="G6" s="20"/>
      <c r="H6" s="20"/>
      <c r="I6" s="20"/>
      <c r="J6" s="65" t="s">
        <v>34</v>
      </c>
      <c r="K6" s="95" t="s">
        <v>58</v>
      </c>
      <c r="L6" s="95" t="s">
        <v>59</v>
      </c>
      <c r="M6" s="95" t="s">
        <v>60</v>
      </c>
      <c r="N6" s="95" t="s">
        <v>61</v>
      </c>
      <c r="O6" s="95" t="s">
        <v>62</v>
      </c>
    </row>
    <row r="7" ht="16.55" customHeight="1" spans="1:15">
      <c r="A7" s="65">
        <v>1</v>
      </c>
      <c r="B7" s="65">
        <v>2</v>
      </c>
      <c r="C7" s="65">
        <v>3</v>
      </c>
      <c r="D7" s="65">
        <v>4</v>
      </c>
      <c r="E7" s="65">
        <v>5</v>
      </c>
      <c r="F7" s="65">
        <v>6</v>
      </c>
      <c r="G7" s="65">
        <v>7</v>
      </c>
      <c r="H7" s="50">
        <v>8</v>
      </c>
      <c r="I7" s="50">
        <v>9</v>
      </c>
      <c r="J7" s="50">
        <v>10</v>
      </c>
      <c r="K7" s="50">
        <v>11</v>
      </c>
      <c r="L7" s="50">
        <v>12</v>
      </c>
      <c r="M7" s="50">
        <v>13</v>
      </c>
      <c r="N7" s="50">
        <v>14</v>
      </c>
      <c r="O7" s="65">
        <v>15</v>
      </c>
    </row>
    <row r="8" s="1" customFormat="1" ht="20.25" customHeight="1" spans="1:15">
      <c r="A8" s="139" t="s">
        <v>65</v>
      </c>
      <c r="B8" s="139" t="s">
        <v>66</v>
      </c>
      <c r="C8" s="126">
        <f>C9+C14</f>
        <v>19981080</v>
      </c>
      <c r="D8" s="126">
        <f>D9+D14</f>
        <v>19981080</v>
      </c>
      <c r="E8" s="126">
        <f>E9+E14</f>
        <v>14689960</v>
      </c>
      <c r="F8" s="126">
        <f>F9+F14</f>
        <v>5291120</v>
      </c>
      <c r="G8" s="126"/>
      <c r="H8" s="126"/>
      <c r="I8" s="126"/>
      <c r="J8" s="126"/>
      <c r="K8" s="126"/>
      <c r="L8" s="126"/>
      <c r="M8" s="126"/>
      <c r="N8" s="126"/>
      <c r="O8" s="126"/>
    </row>
    <row r="9" s="1" customFormat="1" ht="20.25" customHeight="1" spans="1:15">
      <c r="A9" s="140" t="s">
        <v>67</v>
      </c>
      <c r="B9" s="140" t="s">
        <v>68</v>
      </c>
      <c r="C9" s="126">
        <f>SUM(C10:C13)</f>
        <v>19954960</v>
      </c>
      <c r="D9" s="126">
        <f t="shared" ref="D9:D31" si="0">SUM(E9:F9)</f>
        <v>19954960</v>
      </c>
      <c r="E9" s="126">
        <f>SUM(E10:E13)</f>
        <v>14689960</v>
      </c>
      <c r="F9" s="126">
        <f>SUM(F10:F13)</f>
        <v>5265000</v>
      </c>
      <c r="G9" s="126"/>
      <c r="H9" s="126"/>
      <c r="I9" s="126"/>
      <c r="J9" s="126"/>
      <c r="K9" s="126"/>
      <c r="L9" s="126"/>
      <c r="M9" s="126"/>
      <c r="N9" s="126"/>
      <c r="O9" s="126"/>
    </row>
    <row r="10" s="1" customFormat="1" ht="20.25" customHeight="1" spans="1:15">
      <c r="A10" s="141" t="s">
        <v>69</v>
      </c>
      <c r="B10" s="141" t="s">
        <v>70</v>
      </c>
      <c r="C10" s="126">
        <v>16889556</v>
      </c>
      <c r="D10" s="126">
        <f t="shared" si="0"/>
        <v>16889556</v>
      </c>
      <c r="E10" s="142">
        <v>14131556</v>
      </c>
      <c r="F10" s="142">
        <v>2758000</v>
      </c>
      <c r="G10" s="126"/>
      <c r="H10" s="126"/>
      <c r="I10" s="126"/>
      <c r="J10" s="126"/>
      <c r="K10" s="126"/>
      <c r="L10" s="126"/>
      <c r="M10" s="126"/>
      <c r="N10" s="126"/>
      <c r="O10" s="126"/>
    </row>
    <row r="11" s="1" customFormat="1" ht="20.25" customHeight="1" spans="1:15">
      <c r="A11" s="141" t="s">
        <v>71</v>
      </c>
      <c r="B11" s="141" t="s">
        <v>72</v>
      </c>
      <c r="C11" s="126">
        <v>1900000</v>
      </c>
      <c r="D11" s="126">
        <f t="shared" si="0"/>
        <v>1900000</v>
      </c>
      <c r="E11" s="142"/>
      <c r="F11" s="142">
        <v>1900000</v>
      </c>
      <c r="G11" s="126"/>
      <c r="H11" s="126"/>
      <c r="I11" s="126"/>
      <c r="J11" s="126"/>
      <c r="K11" s="126"/>
      <c r="L11" s="126"/>
      <c r="M11" s="126"/>
      <c r="N11" s="126"/>
      <c r="O11" s="126"/>
    </row>
    <row r="12" s="1" customFormat="1" ht="20.25" customHeight="1" spans="1:15">
      <c r="A12" s="141" t="s">
        <v>73</v>
      </c>
      <c r="B12" s="141" t="s">
        <v>74</v>
      </c>
      <c r="C12" s="126">
        <v>558404</v>
      </c>
      <c r="D12" s="126">
        <f t="shared" si="0"/>
        <v>558404</v>
      </c>
      <c r="E12" s="142">
        <v>558404</v>
      </c>
      <c r="F12" s="142"/>
      <c r="G12" s="126"/>
      <c r="H12" s="126"/>
      <c r="I12" s="126"/>
      <c r="J12" s="126"/>
      <c r="K12" s="126"/>
      <c r="L12" s="126"/>
      <c r="M12" s="126"/>
      <c r="N12" s="126"/>
      <c r="O12" s="126"/>
    </row>
    <row r="13" s="1" customFormat="1" ht="20.25" customHeight="1" spans="1:15">
      <c r="A13" s="141" t="s">
        <v>75</v>
      </c>
      <c r="B13" s="141" t="s">
        <v>76</v>
      </c>
      <c r="C13" s="126">
        <v>607000</v>
      </c>
      <c r="D13" s="126">
        <f t="shared" si="0"/>
        <v>607000</v>
      </c>
      <c r="E13" s="142"/>
      <c r="F13" s="142">
        <v>607000</v>
      </c>
      <c r="G13" s="126"/>
      <c r="H13" s="126"/>
      <c r="I13" s="126"/>
      <c r="J13" s="126"/>
      <c r="K13" s="126"/>
      <c r="L13" s="126"/>
      <c r="M13" s="126"/>
      <c r="N13" s="126"/>
      <c r="O13" s="126"/>
    </row>
    <row r="14" s="1" customFormat="1" ht="20.25" customHeight="1" spans="1:15">
      <c r="A14" s="140" t="s">
        <v>77</v>
      </c>
      <c r="B14" s="140" t="s">
        <v>78</v>
      </c>
      <c r="C14" s="126">
        <v>26120</v>
      </c>
      <c r="D14" s="126">
        <f t="shared" si="0"/>
        <v>26120</v>
      </c>
      <c r="E14" s="126"/>
      <c r="F14" s="126">
        <v>26120</v>
      </c>
      <c r="G14" s="126"/>
      <c r="H14" s="126"/>
      <c r="I14" s="126"/>
      <c r="J14" s="126"/>
      <c r="K14" s="126"/>
      <c r="L14" s="126"/>
      <c r="M14" s="126"/>
      <c r="N14" s="126"/>
      <c r="O14" s="126"/>
    </row>
    <row r="15" s="1" customFormat="1" ht="20.25" customHeight="1" spans="1:15">
      <c r="A15" s="141" t="s">
        <v>79</v>
      </c>
      <c r="B15" s="141" t="s">
        <v>72</v>
      </c>
      <c r="C15" s="126">
        <v>6120</v>
      </c>
      <c r="D15" s="126">
        <f t="shared" si="0"/>
        <v>6120</v>
      </c>
      <c r="E15" s="126"/>
      <c r="F15" s="126">
        <v>6120</v>
      </c>
      <c r="G15" s="126"/>
      <c r="H15" s="126"/>
      <c r="I15" s="126"/>
      <c r="J15" s="126"/>
      <c r="K15" s="126"/>
      <c r="L15" s="126"/>
      <c r="M15" s="126"/>
      <c r="N15" s="126"/>
      <c r="O15" s="126"/>
    </row>
    <row r="16" s="1" customFormat="1" ht="20.25" customHeight="1" spans="1:15">
      <c r="A16" s="141" t="s">
        <v>80</v>
      </c>
      <c r="B16" s="141" t="s">
        <v>78</v>
      </c>
      <c r="C16" s="126">
        <v>20000</v>
      </c>
      <c r="D16" s="126">
        <f t="shared" si="0"/>
        <v>20000</v>
      </c>
      <c r="E16" s="126"/>
      <c r="F16" s="126">
        <v>20000</v>
      </c>
      <c r="G16" s="126"/>
      <c r="H16" s="126"/>
      <c r="I16" s="126"/>
      <c r="J16" s="126"/>
      <c r="K16" s="126"/>
      <c r="L16" s="126"/>
      <c r="M16" s="126"/>
      <c r="N16" s="126"/>
      <c r="O16" s="126"/>
    </row>
    <row r="17" s="1" customFormat="1" ht="20.25" customHeight="1" spans="1:15">
      <c r="A17" s="139" t="s">
        <v>81</v>
      </c>
      <c r="B17" s="139" t="s">
        <v>82</v>
      </c>
      <c r="C17" s="126">
        <v>2422494</v>
      </c>
      <c r="D17" s="126">
        <f t="shared" si="0"/>
        <v>2422494</v>
      </c>
      <c r="E17" s="126">
        <v>2394390</v>
      </c>
      <c r="F17" s="126">
        <v>28104</v>
      </c>
      <c r="G17" s="126"/>
      <c r="H17" s="126"/>
      <c r="I17" s="126"/>
      <c r="J17" s="126"/>
      <c r="K17" s="126"/>
      <c r="L17" s="126"/>
      <c r="M17" s="126"/>
      <c r="N17" s="126"/>
      <c r="O17" s="126"/>
    </row>
    <row r="18" s="1" customFormat="1" ht="20.25" customHeight="1" spans="1:15">
      <c r="A18" s="140" t="s">
        <v>83</v>
      </c>
      <c r="B18" s="140" t="s">
        <v>84</v>
      </c>
      <c r="C18" s="126">
        <v>2394390</v>
      </c>
      <c r="D18" s="126">
        <f t="shared" si="0"/>
        <v>2394390</v>
      </c>
      <c r="E18" s="126">
        <v>2394390</v>
      </c>
      <c r="F18" s="126"/>
      <c r="G18" s="126"/>
      <c r="H18" s="126"/>
      <c r="I18" s="126"/>
      <c r="J18" s="126"/>
      <c r="K18" s="126"/>
      <c r="L18" s="126"/>
      <c r="M18" s="126"/>
      <c r="N18" s="126"/>
      <c r="O18" s="126"/>
    </row>
    <row r="19" s="1" customFormat="1" ht="20.25" customHeight="1" spans="1:15">
      <c r="A19" s="141" t="s">
        <v>85</v>
      </c>
      <c r="B19" s="141" t="s">
        <v>86</v>
      </c>
      <c r="C19" s="126">
        <v>6900</v>
      </c>
      <c r="D19" s="126">
        <f t="shared" si="0"/>
        <v>6900</v>
      </c>
      <c r="E19" s="126">
        <v>6900</v>
      </c>
      <c r="F19" s="126"/>
      <c r="G19" s="126"/>
      <c r="H19" s="126"/>
      <c r="I19" s="126"/>
      <c r="J19" s="126"/>
      <c r="K19" s="126"/>
      <c r="L19" s="126"/>
      <c r="M19" s="126"/>
      <c r="N19" s="126"/>
      <c r="O19" s="126"/>
    </row>
    <row r="20" s="1" customFormat="1" ht="20.25" customHeight="1" spans="1:15">
      <c r="A20" s="141" t="s">
        <v>87</v>
      </c>
      <c r="B20" s="141" t="s">
        <v>88</v>
      </c>
      <c r="C20" s="126">
        <v>2387490</v>
      </c>
      <c r="D20" s="126">
        <f t="shared" si="0"/>
        <v>2387490</v>
      </c>
      <c r="E20" s="126">
        <v>2387490</v>
      </c>
      <c r="F20" s="126"/>
      <c r="G20" s="126"/>
      <c r="H20" s="126"/>
      <c r="I20" s="126"/>
      <c r="J20" s="126"/>
      <c r="K20" s="126"/>
      <c r="L20" s="126"/>
      <c r="M20" s="126"/>
      <c r="N20" s="126"/>
      <c r="O20" s="126"/>
    </row>
    <row r="21" s="1" customFormat="1" ht="20.25" customHeight="1" spans="1:15">
      <c r="A21" s="140" t="s">
        <v>89</v>
      </c>
      <c r="B21" s="140" t="s">
        <v>90</v>
      </c>
      <c r="C21" s="126">
        <v>28104</v>
      </c>
      <c r="D21" s="126">
        <f t="shared" si="0"/>
        <v>28104</v>
      </c>
      <c r="E21" s="126"/>
      <c r="F21" s="126">
        <v>28104</v>
      </c>
      <c r="G21" s="126"/>
      <c r="H21" s="126"/>
      <c r="I21" s="126"/>
      <c r="J21" s="126"/>
      <c r="K21" s="126"/>
      <c r="L21" s="126"/>
      <c r="M21" s="126"/>
      <c r="N21" s="126"/>
      <c r="O21" s="126"/>
    </row>
    <row r="22" s="1" customFormat="1" ht="20.25" customHeight="1" spans="1:15">
      <c r="A22" s="141" t="s">
        <v>91</v>
      </c>
      <c r="B22" s="141" t="s">
        <v>92</v>
      </c>
      <c r="C22" s="126">
        <v>28104</v>
      </c>
      <c r="D22" s="126">
        <f t="shared" si="0"/>
        <v>28104</v>
      </c>
      <c r="E22" s="126"/>
      <c r="F22" s="126">
        <v>28104</v>
      </c>
      <c r="G22" s="126"/>
      <c r="H22" s="126"/>
      <c r="I22" s="126"/>
      <c r="J22" s="126"/>
      <c r="K22" s="126"/>
      <c r="L22" s="126"/>
      <c r="M22" s="126"/>
      <c r="N22" s="126"/>
      <c r="O22" s="126"/>
    </row>
    <row r="23" s="1" customFormat="1" ht="20.25" customHeight="1" spans="1:15">
      <c r="A23" s="139" t="s">
        <v>93</v>
      </c>
      <c r="B23" s="139" t="s">
        <v>94</v>
      </c>
      <c r="C23" s="126">
        <v>1655559</v>
      </c>
      <c r="D23" s="126">
        <f t="shared" si="0"/>
        <v>1655559</v>
      </c>
      <c r="E23" s="126">
        <v>1655559</v>
      </c>
      <c r="F23" s="126"/>
      <c r="G23" s="126"/>
      <c r="H23" s="126"/>
      <c r="I23" s="126"/>
      <c r="J23" s="126"/>
      <c r="K23" s="126"/>
      <c r="L23" s="126"/>
      <c r="M23" s="126"/>
      <c r="N23" s="126"/>
      <c r="O23" s="126"/>
    </row>
    <row r="24" s="1" customFormat="1" ht="20.25" customHeight="1" spans="1:15">
      <c r="A24" s="140" t="s">
        <v>95</v>
      </c>
      <c r="B24" s="140" t="s">
        <v>96</v>
      </c>
      <c r="C24" s="126">
        <v>1655559</v>
      </c>
      <c r="D24" s="126">
        <f t="shared" si="0"/>
        <v>1655559</v>
      </c>
      <c r="E24" s="126">
        <v>1655559</v>
      </c>
      <c r="F24" s="126"/>
      <c r="G24" s="126"/>
      <c r="H24" s="126"/>
      <c r="I24" s="126"/>
      <c r="J24" s="126"/>
      <c r="K24" s="126"/>
      <c r="L24" s="126"/>
      <c r="M24" s="126"/>
      <c r="N24" s="126"/>
      <c r="O24" s="126"/>
    </row>
    <row r="25" s="1" customFormat="1" ht="20.25" customHeight="1" spans="1:15">
      <c r="A25" s="141" t="s">
        <v>97</v>
      </c>
      <c r="B25" s="141" t="s">
        <v>98</v>
      </c>
      <c r="C25" s="126">
        <v>1035734</v>
      </c>
      <c r="D25" s="126">
        <f t="shared" si="0"/>
        <v>1035734</v>
      </c>
      <c r="E25" s="126">
        <v>1035734</v>
      </c>
      <c r="F25" s="126"/>
      <c r="G25" s="126"/>
      <c r="H25" s="126"/>
      <c r="I25" s="126"/>
      <c r="J25" s="126"/>
      <c r="K25" s="126"/>
      <c r="L25" s="126"/>
      <c r="M25" s="126"/>
      <c r="N25" s="126"/>
      <c r="O25" s="126"/>
    </row>
    <row r="26" s="1" customFormat="1" ht="20.25" customHeight="1" spans="1:15">
      <c r="A26" s="141" t="s">
        <v>99</v>
      </c>
      <c r="B26" s="141" t="s">
        <v>100</v>
      </c>
      <c r="C26" s="126">
        <v>28501</v>
      </c>
      <c r="D26" s="126">
        <f t="shared" si="0"/>
        <v>28501</v>
      </c>
      <c r="E26" s="126">
        <v>28501</v>
      </c>
      <c r="F26" s="126"/>
      <c r="G26" s="126"/>
      <c r="H26" s="126"/>
      <c r="I26" s="126"/>
      <c r="J26" s="126"/>
      <c r="K26" s="126"/>
      <c r="L26" s="126"/>
      <c r="M26" s="126"/>
      <c r="N26" s="126"/>
      <c r="O26" s="126"/>
    </row>
    <row r="27" s="1" customFormat="1" ht="20.25" customHeight="1" spans="1:15">
      <c r="A27" s="141" t="s">
        <v>101</v>
      </c>
      <c r="B27" s="141" t="s">
        <v>102</v>
      </c>
      <c r="C27" s="126">
        <v>567444</v>
      </c>
      <c r="D27" s="126">
        <f t="shared" si="0"/>
        <v>567444</v>
      </c>
      <c r="E27" s="126">
        <v>567444</v>
      </c>
      <c r="F27" s="126"/>
      <c r="G27" s="126"/>
      <c r="H27" s="126"/>
      <c r="I27" s="126"/>
      <c r="J27" s="126"/>
      <c r="K27" s="126"/>
      <c r="L27" s="126"/>
      <c r="M27" s="126"/>
      <c r="N27" s="126"/>
      <c r="O27" s="126"/>
    </row>
    <row r="28" s="1" customFormat="1" ht="20.25" customHeight="1" spans="1:15">
      <c r="A28" s="141" t="s">
        <v>103</v>
      </c>
      <c r="B28" s="141" t="s">
        <v>104</v>
      </c>
      <c r="C28" s="126">
        <v>23880</v>
      </c>
      <c r="D28" s="126">
        <f t="shared" si="0"/>
        <v>23880</v>
      </c>
      <c r="E28" s="126">
        <v>23880</v>
      </c>
      <c r="F28" s="126"/>
      <c r="G28" s="126"/>
      <c r="H28" s="126"/>
      <c r="I28" s="126"/>
      <c r="J28" s="126"/>
      <c r="K28" s="126"/>
      <c r="L28" s="126"/>
      <c r="M28" s="126"/>
      <c r="N28" s="126"/>
      <c r="O28" s="126"/>
    </row>
    <row r="29" s="1" customFormat="1" ht="20.25" customHeight="1" spans="1:15">
      <c r="A29" s="139" t="s">
        <v>105</v>
      </c>
      <c r="B29" s="139" t="s">
        <v>106</v>
      </c>
      <c r="C29" s="126">
        <v>2593188</v>
      </c>
      <c r="D29" s="126">
        <f t="shared" si="0"/>
        <v>2593188</v>
      </c>
      <c r="E29" s="126">
        <v>2593188</v>
      </c>
      <c r="F29" s="126"/>
      <c r="G29" s="126"/>
      <c r="H29" s="126"/>
      <c r="I29" s="126"/>
      <c r="J29" s="126"/>
      <c r="K29" s="126"/>
      <c r="L29" s="126"/>
      <c r="M29" s="126"/>
      <c r="N29" s="126"/>
      <c r="O29" s="126"/>
    </row>
    <row r="30" s="1" customFormat="1" ht="20.25" customHeight="1" spans="1:15">
      <c r="A30" s="140" t="s">
        <v>107</v>
      </c>
      <c r="B30" s="140" t="s">
        <v>108</v>
      </c>
      <c r="C30" s="126">
        <v>2593188</v>
      </c>
      <c r="D30" s="126">
        <f t="shared" si="0"/>
        <v>2593188</v>
      </c>
      <c r="E30" s="126">
        <v>2593188</v>
      </c>
      <c r="F30" s="126"/>
      <c r="G30" s="126"/>
      <c r="H30" s="126"/>
      <c r="I30" s="126"/>
      <c r="J30" s="126"/>
      <c r="K30" s="126"/>
      <c r="L30" s="126"/>
      <c r="M30" s="126"/>
      <c r="N30" s="126"/>
      <c r="O30" s="126"/>
    </row>
    <row r="31" s="1" customFormat="1" ht="20.25" customHeight="1" spans="1:15">
      <c r="A31" s="141" t="s">
        <v>109</v>
      </c>
      <c r="B31" s="141" t="s">
        <v>110</v>
      </c>
      <c r="C31" s="126">
        <v>2593188</v>
      </c>
      <c r="D31" s="126">
        <f t="shared" si="0"/>
        <v>2593188</v>
      </c>
      <c r="E31" s="126">
        <v>2593188</v>
      </c>
      <c r="F31" s="126"/>
      <c r="G31" s="126"/>
      <c r="H31" s="126"/>
      <c r="I31" s="126"/>
      <c r="J31" s="126"/>
      <c r="K31" s="126"/>
      <c r="L31" s="126"/>
      <c r="M31" s="126"/>
      <c r="N31" s="126"/>
      <c r="O31" s="126"/>
    </row>
    <row r="32" s="1" customFormat="1" ht="20.25" customHeight="1" spans="1:15">
      <c r="A32" s="143" t="s">
        <v>111</v>
      </c>
      <c r="B32" s="143"/>
      <c r="C32" s="126">
        <f>C8+C17+C23+C29</f>
        <v>26652321</v>
      </c>
      <c r="D32" s="126">
        <f>D8+D17+D23+D29</f>
        <v>26652321</v>
      </c>
      <c r="E32" s="126">
        <f>E8+E17+E23+E29</f>
        <v>21333097</v>
      </c>
      <c r="F32" s="126">
        <f>F8+F17+F23+F29</f>
        <v>5319224</v>
      </c>
      <c r="G32" s="126"/>
      <c r="H32" s="126"/>
      <c r="I32" s="126"/>
      <c r="J32" s="126"/>
      <c r="K32" s="126"/>
      <c r="L32" s="126"/>
      <c r="M32" s="126"/>
      <c r="N32" s="126"/>
      <c r="O32" s="126"/>
    </row>
  </sheetData>
  <mergeCells count="11">
    <mergeCell ref="A3:O3"/>
    <mergeCell ref="A4:L4"/>
    <mergeCell ref="D5:F5"/>
    <mergeCell ref="J5:O5"/>
    <mergeCell ref="A32:B32"/>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zoomScale="85" zoomScaleNormal="85" workbookViewId="0">
      <pane ySplit="1" topLeftCell="A2" activePane="bottomLeft" state="frozen"/>
      <selection/>
      <selection pane="bottomLeft" activeCell="F9" sqref="F9"/>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2"/>
      <c r="B1" s="2"/>
      <c r="C1" s="2"/>
      <c r="D1" s="2"/>
    </row>
    <row r="2" customHeight="1" spans="4:4">
      <c r="D2" s="106" t="s">
        <v>112</v>
      </c>
    </row>
    <row r="3" ht="31.6" customHeight="1" spans="1:4">
      <c r="A3" s="47" t="s">
        <v>113</v>
      </c>
      <c r="B3" s="145"/>
      <c r="C3" s="145"/>
      <c r="D3" s="145"/>
    </row>
    <row r="4" ht="17.2" customHeight="1" spans="1:4">
      <c r="A4" s="6" t="str">
        <f>'部门财务收支预算总表01-1'!A4</f>
        <v>单位名称：中共新平彝族傣族自治县纪律检查委员会</v>
      </c>
      <c r="B4" s="146"/>
      <c r="C4" s="146"/>
      <c r="D4" s="107" t="s">
        <v>3</v>
      </c>
    </row>
    <row r="5" ht="24.75" customHeight="1" spans="1:4">
      <c r="A5" s="12" t="s">
        <v>4</v>
      </c>
      <c r="B5" s="14"/>
      <c r="C5" s="12" t="s">
        <v>5</v>
      </c>
      <c r="D5" s="14"/>
    </row>
    <row r="6" ht="15.75" customHeight="1" spans="1:4">
      <c r="A6" s="17" t="s">
        <v>6</v>
      </c>
      <c r="B6" s="147" t="s">
        <v>7</v>
      </c>
      <c r="C6" s="17" t="s">
        <v>114</v>
      </c>
      <c r="D6" s="147" t="s">
        <v>7</v>
      </c>
    </row>
    <row r="7" ht="14.1" customHeight="1" spans="1:4">
      <c r="A7" s="20"/>
      <c r="B7" s="19"/>
      <c r="C7" s="20"/>
      <c r="D7" s="19"/>
    </row>
    <row r="8" ht="29.15" customHeight="1" spans="1:4">
      <c r="A8" s="148" t="s">
        <v>115</v>
      </c>
      <c r="B8" s="149">
        <v>26652321</v>
      </c>
      <c r="C8" s="150" t="s">
        <v>116</v>
      </c>
      <c r="D8" s="126">
        <f>D9+D10+D11+D12</f>
        <v>26652321</v>
      </c>
    </row>
    <row r="9" ht="29.15" customHeight="1" spans="1:4">
      <c r="A9" s="151" t="s">
        <v>117</v>
      </c>
      <c r="B9" s="96">
        <v>26652321</v>
      </c>
      <c r="C9" s="150" t="str">
        <f>"（"&amp;"一"&amp;"）"&amp;"一般公共服务支出"</f>
        <v>（一）一般公共服务支出</v>
      </c>
      <c r="D9" s="126">
        <v>19981080</v>
      </c>
    </row>
    <row r="10" ht="29.15" customHeight="1" spans="1:4">
      <c r="A10" s="151" t="s">
        <v>118</v>
      </c>
      <c r="B10" s="96"/>
      <c r="C10" s="150" t="str">
        <f>"（"&amp;"二"&amp;"）"&amp;"社会保障和就业支出"</f>
        <v>（二）社会保障和就业支出</v>
      </c>
      <c r="D10" s="126">
        <v>2422494</v>
      </c>
    </row>
    <row r="11" ht="29.15" customHeight="1" spans="1:4">
      <c r="A11" s="151" t="s">
        <v>119</v>
      </c>
      <c r="B11" s="96"/>
      <c r="C11" s="150" t="str">
        <f>"（"&amp;"三"&amp;"）"&amp;"卫生健康支出"</f>
        <v>（三）卫生健康支出</v>
      </c>
      <c r="D11" s="126">
        <v>1655559</v>
      </c>
    </row>
    <row r="12" ht="29.15" customHeight="1" spans="1:4">
      <c r="A12" s="152" t="s">
        <v>120</v>
      </c>
      <c r="B12" s="153"/>
      <c r="C12" s="150" t="str">
        <f>"（"&amp;"四"&amp;"）"&amp;"住房保障支出"</f>
        <v>（四）住房保障支出</v>
      </c>
      <c r="D12" s="126">
        <v>2593188</v>
      </c>
    </row>
    <row r="13" ht="29.15" customHeight="1" spans="1:4">
      <c r="A13" s="151" t="s">
        <v>117</v>
      </c>
      <c r="B13" s="154"/>
      <c r="C13" s="150"/>
      <c r="D13" s="153"/>
    </row>
    <row r="14" ht="29.15" customHeight="1" spans="1:4">
      <c r="A14" s="155" t="s">
        <v>118</v>
      </c>
      <c r="B14" s="154"/>
      <c r="C14" s="156"/>
      <c r="D14" s="153"/>
    </row>
    <row r="15" ht="29.15" customHeight="1" spans="1:4">
      <c r="A15" s="155" t="s">
        <v>119</v>
      </c>
      <c r="B15" s="153"/>
      <c r="C15" s="156"/>
      <c r="D15" s="153"/>
    </row>
    <row r="16" ht="29.15" customHeight="1" spans="1:4">
      <c r="A16" s="157"/>
      <c r="B16" s="153"/>
      <c r="C16" s="158" t="s">
        <v>121</v>
      </c>
      <c r="D16" s="153"/>
    </row>
    <row r="17" ht="29.15" customHeight="1" spans="1:4">
      <c r="A17" s="157" t="s">
        <v>122</v>
      </c>
      <c r="B17" s="153">
        <v>26652321</v>
      </c>
      <c r="C17" s="156" t="s">
        <v>27</v>
      </c>
      <c r="D17" s="153">
        <f>SUM(D9:D16)</f>
        <v>26652321</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tabSelected="1" zoomScale="85" zoomScaleNormal="85" workbookViewId="0">
      <pane ySplit="1" topLeftCell="A2" activePane="bottomLeft" state="frozen"/>
      <selection/>
      <selection pane="bottomLeft" activeCell="F9" sqref="F9"/>
    </sheetView>
  </sheetViews>
  <sheetFormatPr defaultColWidth="9.10833333333333" defaultRowHeight="14.25" customHeight="1" outlineLevelCol="6"/>
  <cols>
    <col min="1" max="1" width="20.1083333333333" customWidth="1"/>
    <col min="2" max="2" width="37.3333333333333" customWidth="1"/>
    <col min="3" max="3" width="18" customWidth="1"/>
    <col min="4" max="4" width="25" customWidth="1"/>
    <col min="5" max="6" width="18.775" customWidth="1"/>
    <col min="7" max="7" width="24.2166666666667" customWidth="1"/>
  </cols>
  <sheetData>
    <row r="1" customHeight="1" spans="1:7">
      <c r="A1" s="2"/>
      <c r="B1" s="2"/>
      <c r="C1" s="2"/>
      <c r="D1" s="2"/>
      <c r="E1" s="2"/>
      <c r="F1" s="2"/>
      <c r="G1" s="2"/>
    </row>
    <row r="2" ht="11.95" customHeight="1" spans="4:7">
      <c r="D2" s="124"/>
      <c r="F2" s="57"/>
      <c r="G2" s="57" t="s">
        <v>123</v>
      </c>
    </row>
    <row r="3" ht="38.95" customHeight="1" spans="1:7">
      <c r="A3" s="5" t="s">
        <v>124</v>
      </c>
      <c r="B3" s="5"/>
      <c r="C3" s="5"/>
      <c r="D3" s="5"/>
      <c r="E3" s="5"/>
      <c r="F3" s="5"/>
      <c r="G3" s="5"/>
    </row>
    <row r="4" ht="18" customHeight="1" spans="1:7">
      <c r="A4" s="6" t="str">
        <f>'部门财务收支预算总表01-1'!A4</f>
        <v>单位名称：中共新平彝族傣族自治县纪律检查委员会</v>
      </c>
      <c r="F4" s="110"/>
      <c r="G4" s="110" t="s">
        <v>3</v>
      </c>
    </row>
    <row r="5" ht="20.3" customHeight="1" spans="1:7">
      <c r="A5" s="133" t="s">
        <v>125</v>
      </c>
      <c r="B5" s="134"/>
      <c r="C5" s="135" t="s">
        <v>32</v>
      </c>
      <c r="D5" s="13" t="s">
        <v>63</v>
      </c>
      <c r="E5" s="13"/>
      <c r="F5" s="14"/>
      <c r="G5" s="135" t="s">
        <v>64</v>
      </c>
    </row>
    <row r="6" ht="20.3" customHeight="1" spans="1:7">
      <c r="A6" s="136" t="s">
        <v>54</v>
      </c>
      <c r="B6" s="137" t="s">
        <v>55</v>
      </c>
      <c r="C6" s="98"/>
      <c r="D6" s="98" t="s">
        <v>34</v>
      </c>
      <c r="E6" s="98" t="s">
        <v>126</v>
      </c>
      <c r="F6" s="98" t="s">
        <v>127</v>
      </c>
      <c r="G6" s="98"/>
    </row>
    <row r="7" ht="13.6" customHeight="1" spans="1:7">
      <c r="A7" s="138" t="s">
        <v>128</v>
      </c>
      <c r="B7" s="138" t="s">
        <v>129</v>
      </c>
      <c r="C7" s="138" t="s">
        <v>130</v>
      </c>
      <c r="D7" s="65"/>
      <c r="E7" s="138" t="s">
        <v>131</v>
      </c>
      <c r="F7" s="138" t="s">
        <v>132</v>
      </c>
      <c r="G7" s="138" t="s">
        <v>133</v>
      </c>
    </row>
    <row r="8" s="1" customFormat="1" ht="20.25" customHeight="1" spans="1:7">
      <c r="A8" s="139" t="s">
        <v>65</v>
      </c>
      <c r="B8" s="139" t="s">
        <v>66</v>
      </c>
      <c r="C8" s="126">
        <f>C9+C14</f>
        <v>19981080</v>
      </c>
      <c r="D8" s="126">
        <f>E8+F8</f>
        <v>14689960</v>
      </c>
      <c r="E8" s="126">
        <f>E9+E14</f>
        <v>12866760</v>
      </c>
      <c r="F8" s="126">
        <f>F9+F14</f>
        <v>1823200</v>
      </c>
      <c r="G8" s="126">
        <f>G9+G14</f>
        <v>5291120</v>
      </c>
    </row>
    <row r="9" s="1" customFormat="1" ht="20.25" customHeight="1" spans="1:7">
      <c r="A9" s="140" t="s">
        <v>67</v>
      </c>
      <c r="B9" s="140" t="s">
        <v>68</v>
      </c>
      <c r="C9" s="126">
        <f>SUM(C10:C13)</f>
        <v>19954960</v>
      </c>
      <c r="D9" s="126">
        <f>SUM(D10:D13)</f>
        <v>14689960</v>
      </c>
      <c r="E9" s="126">
        <f>SUM(E10:E13)</f>
        <v>12866760</v>
      </c>
      <c r="F9" s="126">
        <f>SUM(F10:F13)</f>
        <v>1823200</v>
      </c>
      <c r="G9" s="126">
        <f>SUM(G10:G13)</f>
        <v>5265000</v>
      </c>
    </row>
    <row r="10" s="1" customFormat="1" ht="20.25" customHeight="1" spans="1:7">
      <c r="A10" s="141" t="s">
        <v>69</v>
      </c>
      <c r="B10" s="141" t="s">
        <v>70</v>
      </c>
      <c r="C10" s="126">
        <f>D10+G10</f>
        <v>16889556</v>
      </c>
      <c r="D10" s="126">
        <f>SUM(E10:F10)</f>
        <v>14131556</v>
      </c>
      <c r="E10" s="142">
        <v>12330756</v>
      </c>
      <c r="F10" s="142">
        <v>1800800</v>
      </c>
      <c r="G10" s="142">
        <v>2758000</v>
      </c>
    </row>
    <row r="11" s="1" customFormat="1" ht="20.25" customHeight="1" spans="1:7">
      <c r="A11" s="141" t="s">
        <v>71</v>
      </c>
      <c r="B11" s="141" t="s">
        <v>72</v>
      </c>
      <c r="C11" s="126">
        <v>1900000</v>
      </c>
      <c r="D11" s="126">
        <f>SUM(E11:F11)</f>
        <v>0</v>
      </c>
      <c r="E11" s="142"/>
      <c r="F11" s="142"/>
      <c r="G11" s="142">
        <v>1900000</v>
      </c>
    </row>
    <row r="12" s="1" customFormat="1" ht="20.25" customHeight="1" spans="1:7">
      <c r="A12" s="141" t="s">
        <v>73</v>
      </c>
      <c r="B12" s="141" t="s">
        <v>74</v>
      </c>
      <c r="C12" s="126">
        <v>558404</v>
      </c>
      <c r="D12" s="126">
        <f>SUM(E12:F12)</f>
        <v>558404</v>
      </c>
      <c r="E12" s="142">
        <v>536004</v>
      </c>
      <c r="F12" s="142">
        <v>22400</v>
      </c>
      <c r="G12" s="142"/>
    </row>
    <row r="13" s="1" customFormat="1" ht="20.25" customHeight="1" spans="1:7">
      <c r="A13" s="141" t="s">
        <v>75</v>
      </c>
      <c r="B13" s="141" t="s">
        <v>76</v>
      </c>
      <c r="C13" s="126">
        <v>607000</v>
      </c>
      <c r="D13" s="126">
        <f>SUM(E13:F13)</f>
        <v>0</v>
      </c>
      <c r="E13" s="142"/>
      <c r="F13" s="142"/>
      <c r="G13" s="142">
        <v>607000</v>
      </c>
    </row>
    <row r="14" s="1" customFormat="1" ht="20.25" customHeight="1" spans="1:7">
      <c r="A14" s="140" t="s">
        <v>77</v>
      </c>
      <c r="B14" s="140" t="s">
        <v>78</v>
      </c>
      <c r="C14" s="126">
        <v>26120</v>
      </c>
      <c r="D14" s="126"/>
      <c r="E14" s="126"/>
      <c r="F14" s="126"/>
      <c r="G14" s="126">
        <v>26120</v>
      </c>
    </row>
    <row r="15" s="1" customFormat="1" ht="20.25" customHeight="1" spans="1:7">
      <c r="A15" s="141" t="s">
        <v>79</v>
      </c>
      <c r="B15" s="141" t="s">
        <v>72</v>
      </c>
      <c r="C15" s="126">
        <v>6120</v>
      </c>
      <c r="D15" s="126"/>
      <c r="E15" s="126"/>
      <c r="F15" s="126"/>
      <c r="G15" s="126">
        <v>6120</v>
      </c>
    </row>
    <row r="16" s="1" customFormat="1" ht="20.25" customHeight="1" spans="1:7">
      <c r="A16" s="141" t="s">
        <v>80</v>
      </c>
      <c r="B16" s="141" t="s">
        <v>78</v>
      </c>
      <c r="C16" s="126">
        <v>20000</v>
      </c>
      <c r="D16" s="126"/>
      <c r="E16" s="126"/>
      <c r="F16" s="126"/>
      <c r="G16" s="126">
        <v>20000</v>
      </c>
    </row>
    <row r="17" s="1" customFormat="1" ht="20.25" customHeight="1" spans="1:7">
      <c r="A17" s="139" t="s">
        <v>81</v>
      </c>
      <c r="B17" s="139" t="s">
        <v>82</v>
      </c>
      <c r="C17" s="126">
        <v>2422494</v>
      </c>
      <c r="D17" s="126">
        <v>2394390</v>
      </c>
      <c r="E17" s="126">
        <v>2387490</v>
      </c>
      <c r="F17" s="126">
        <v>6900</v>
      </c>
      <c r="G17" s="126">
        <v>28104</v>
      </c>
    </row>
    <row r="18" s="1" customFormat="1" ht="20.25" customHeight="1" spans="1:7">
      <c r="A18" s="140" t="s">
        <v>83</v>
      </c>
      <c r="B18" s="140" t="s">
        <v>84</v>
      </c>
      <c r="C18" s="126">
        <v>2394390</v>
      </c>
      <c r="D18" s="126">
        <v>2394390</v>
      </c>
      <c r="E18" s="126">
        <v>2387490</v>
      </c>
      <c r="F18" s="126">
        <v>6900</v>
      </c>
      <c r="G18" s="126"/>
    </row>
    <row r="19" s="1" customFormat="1" ht="20.25" customHeight="1" spans="1:7">
      <c r="A19" s="141" t="s">
        <v>85</v>
      </c>
      <c r="B19" s="141" t="s">
        <v>86</v>
      </c>
      <c r="C19" s="126">
        <v>6900</v>
      </c>
      <c r="D19" s="126">
        <v>6900</v>
      </c>
      <c r="E19" s="126"/>
      <c r="F19" s="126">
        <v>6900</v>
      </c>
      <c r="G19" s="126"/>
    </row>
    <row r="20" s="1" customFormat="1" ht="20.25" customHeight="1" spans="1:7">
      <c r="A20" s="141" t="s">
        <v>87</v>
      </c>
      <c r="B20" s="141" t="s">
        <v>88</v>
      </c>
      <c r="C20" s="126">
        <v>2387490</v>
      </c>
      <c r="D20" s="126">
        <v>2387490</v>
      </c>
      <c r="E20" s="126">
        <v>2387490</v>
      </c>
      <c r="F20" s="126"/>
      <c r="G20" s="126"/>
    </row>
    <row r="21" s="1" customFormat="1" ht="20.25" customHeight="1" spans="1:7">
      <c r="A21" s="140" t="s">
        <v>89</v>
      </c>
      <c r="B21" s="140" t="s">
        <v>90</v>
      </c>
      <c r="C21" s="126">
        <v>28104</v>
      </c>
      <c r="D21" s="126"/>
      <c r="E21" s="126"/>
      <c r="F21" s="126"/>
      <c r="G21" s="126">
        <v>28104</v>
      </c>
    </row>
    <row r="22" s="1" customFormat="1" ht="20.25" customHeight="1" spans="1:7">
      <c r="A22" s="141" t="s">
        <v>91</v>
      </c>
      <c r="B22" s="141" t="s">
        <v>92</v>
      </c>
      <c r="C22" s="126">
        <v>28104</v>
      </c>
      <c r="D22" s="126"/>
      <c r="E22" s="126"/>
      <c r="F22" s="126"/>
      <c r="G22" s="126">
        <v>28104</v>
      </c>
    </row>
    <row r="23" s="1" customFormat="1" ht="20.25" customHeight="1" spans="1:7">
      <c r="A23" s="139" t="s">
        <v>93</v>
      </c>
      <c r="B23" s="139" t="s">
        <v>94</v>
      </c>
      <c r="C23" s="126">
        <v>1655559</v>
      </c>
      <c r="D23" s="126">
        <v>1655559</v>
      </c>
      <c r="E23" s="126">
        <v>1655559</v>
      </c>
      <c r="F23" s="126"/>
      <c r="G23" s="126"/>
    </row>
    <row r="24" s="1" customFormat="1" ht="20.25" customHeight="1" spans="1:7">
      <c r="A24" s="140" t="s">
        <v>95</v>
      </c>
      <c r="B24" s="140" t="s">
        <v>96</v>
      </c>
      <c r="C24" s="126">
        <v>1655559</v>
      </c>
      <c r="D24" s="126">
        <v>1655559</v>
      </c>
      <c r="E24" s="126">
        <v>1655559</v>
      </c>
      <c r="F24" s="126"/>
      <c r="G24" s="126"/>
    </row>
    <row r="25" s="1" customFormat="1" ht="20.25" customHeight="1" spans="1:7">
      <c r="A25" s="141" t="s">
        <v>97</v>
      </c>
      <c r="B25" s="141" t="s">
        <v>98</v>
      </c>
      <c r="C25" s="126">
        <v>1035734</v>
      </c>
      <c r="D25" s="126">
        <v>1035734</v>
      </c>
      <c r="E25" s="126">
        <v>1035734</v>
      </c>
      <c r="F25" s="126"/>
      <c r="G25" s="126"/>
    </row>
    <row r="26" s="1" customFormat="1" ht="20.25" customHeight="1" spans="1:7">
      <c r="A26" s="141" t="s">
        <v>99</v>
      </c>
      <c r="B26" s="141" t="s">
        <v>100</v>
      </c>
      <c r="C26" s="126">
        <v>28501</v>
      </c>
      <c r="D26" s="126">
        <v>28501</v>
      </c>
      <c r="E26" s="126">
        <v>28501</v>
      </c>
      <c r="F26" s="126"/>
      <c r="G26" s="126"/>
    </row>
    <row r="27" s="1" customFormat="1" ht="20.25" customHeight="1" spans="1:7">
      <c r="A27" s="141" t="s">
        <v>101</v>
      </c>
      <c r="B27" s="141" t="s">
        <v>102</v>
      </c>
      <c r="C27" s="126">
        <v>567444</v>
      </c>
      <c r="D27" s="126">
        <v>567444</v>
      </c>
      <c r="E27" s="126">
        <v>567444</v>
      </c>
      <c r="F27" s="126"/>
      <c r="G27" s="126"/>
    </row>
    <row r="28" s="1" customFormat="1" ht="20.25" customHeight="1" spans="1:7">
      <c r="A28" s="141" t="s">
        <v>103</v>
      </c>
      <c r="B28" s="141" t="s">
        <v>104</v>
      </c>
      <c r="C28" s="126">
        <v>23880</v>
      </c>
      <c r="D28" s="126">
        <v>23880</v>
      </c>
      <c r="E28" s="126">
        <v>23880</v>
      </c>
      <c r="F28" s="126"/>
      <c r="G28" s="126"/>
    </row>
    <row r="29" s="1" customFormat="1" ht="20.25" customHeight="1" spans="1:7">
      <c r="A29" s="139" t="s">
        <v>105</v>
      </c>
      <c r="B29" s="139" t="s">
        <v>106</v>
      </c>
      <c r="C29" s="126">
        <v>2593188</v>
      </c>
      <c r="D29" s="126">
        <v>2593188</v>
      </c>
      <c r="E29" s="126">
        <v>2593188</v>
      </c>
      <c r="F29" s="126"/>
      <c r="G29" s="126"/>
    </row>
    <row r="30" s="1" customFormat="1" ht="20.25" customHeight="1" spans="1:7">
      <c r="A30" s="140" t="s">
        <v>107</v>
      </c>
      <c r="B30" s="140" t="s">
        <v>108</v>
      </c>
      <c r="C30" s="126">
        <v>2593188</v>
      </c>
      <c r="D30" s="126">
        <v>2593188</v>
      </c>
      <c r="E30" s="126">
        <v>2593188</v>
      </c>
      <c r="F30" s="126"/>
      <c r="G30" s="126"/>
    </row>
    <row r="31" s="1" customFormat="1" ht="20.25" customHeight="1" spans="1:7">
      <c r="A31" s="141" t="s">
        <v>109</v>
      </c>
      <c r="B31" s="141" t="s">
        <v>110</v>
      </c>
      <c r="C31" s="126">
        <v>2593188</v>
      </c>
      <c r="D31" s="126">
        <v>2593188</v>
      </c>
      <c r="E31" s="126">
        <v>2593188</v>
      </c>
      <c r="F31" s="126"/>
      <c r="G31" s="126"/>
    </row>
    <row r="32" s="1" customFormat="1" ht="20.25" customHeight="1" spans="1:7">
      <c r="A32" s="143" t="s">
        <v>111</v>
      </c>
      <c r="B32" s="143"/>
      <c r="C32" s="144">
        <f>C8+C17+C23+C29</f>
        <v>26652321</v>
      </c>
      <c r="D32" s="144">
        <f>D8+D17+D23+D29</f>
        <v>21333097</v>
      </c>
      <c r="E32" s="144">
        <f>E8+E17+E23+E29</f>
        <v>19502997</v>
      </c>
      <c r="F32" s="144">
        <f>F8+F17+F23+F29</f>
        <v>1830100</v>
      </c>
      <c r="G32" s="144">
        <f>G8+G17+G23+G29</f>
        <v>5319224</v>
      </c>
    </row>
  </sheetData>
  <mergeCells count="7">
    <mergeCell ref="A3:G3"/>
    <mergeCell ref="A4:E4"/>
    <mergeCell ref="A5:B5"/>
    <mergeCell ref="D5:F5"/>
    <mergeCell ref="A32:B32"/>
    <mergeCell ref="C5:C6"/>
    <mergeCell ref="G5:G6"/>
  </mergeCells>
  <printOptions horizontalCentered="1"/>
  <pageMargins left="0.751388888888889" right="0.751388888888889" top="1" bottom="1" header="0.5" footer="0.5"/>
  <pageSetup paperSize="9" scale="6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F9" sqref="F9"/>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
      <c r="B1" s="2"/>
      <c r="C1" s="2"/>
      <c r="D1" s="2"/>
      <c r="E1" s="2"/>
      <c r="F1" s="2"/>
    </row>
    <row r="2" ht="11.95" customHeight="1" spans="1:6">
      <c r="A2" s="129"/>
      <c r="B2" s="129"/>
      <c r="C2" s="69"/>
      <c r="F2" s="61" t="s">
        <v>134</v>
      </c>
    </row>
    <row r="3" ht="25.55" customHeight="1" spans="1:6">
      <c r="A3" s="130" t="s">
        <v>135</v>
      </c>
      <c r="B3" s="130"/>
      <c r="C3" s="130"/>
      <c r="D3" s="130"/>
      <c r="E3" s="130"/>
      <c r="F3" s="130"/>
    </row>
    <row r="4" ht="15.75" customHeight="1" spans="1:6">
      <c r="A4" s="6" t="str">
        <f>'部门财务收支预算总表01-1'!A4</f>
        <v>单位名称：中共新平彝族傣族自治县纪律检查委员会</v>
      </c>
      <c r="B4" s="129"/>
      <c r="C4" s="69"/>
      <c r="F4" s="61" t="s">
        <v>136</v>
      </c>
    </row>
    <row r="5" ht="19.5" customHeight="1" spans="1:6">
      <c r="A5" s="11" t="s">
        <v>137</v>
      </c>
      <c r="B5" s="17" t="s">
        <v>138</v>
      </c>
      <c r="C5" s="12" t="s">
        <v>139</v>
      </c>
      <c r="D5" s="13"/>
      <c r="E5" s="14"/>
      <c r="F5" s="17" t="s">
        <v>140</v>
      </c>
    </row>
    <row r="6" ht="19.5" customHeight="1" spans="1:6">
      <c r="A6" s="19"/>
      <c r="B6" s="20"/>
      <c r="C6" s="65" t="s">
        <v>34</v>
      </c>
      <c r="D6" s="65" t="s">
        <v>141</v>
      </c>
      <c r="E6" s="65" t="s">
        <v>142</v>
      </c>
      <c r="F6" s="20"/>
    </row>
    <row r="7" ht="18.85" customHeight="1" spans="1:6">
      <c r="A7" s="131">
        <v>1</v>
      </c>
      <c r="B7" s="131">
        <v>2</v>
      </c>
      <c r="C7" s="132">
        <v>3</v>
      </c>
      <c r="D7" s="131">
        <v>4</v>
      </c>
      <c r="E7" s="131">
        <v>5</v>
      </c>
      <c r="F7" s="131">
        <v>6</v>
      </c>
    </row>
    <row r="8" s="1" customFormat="1" ht="20.25" customHeight="1" spans="1:6">
      <c r="A8" s="126">
        <v>220000</v>
      </c>
      <c r="B8" s="126"/>
      <c r="C8" s="126">
        <v>150000</v>
      </c>
      <c r="D8" s="126"/>
      <c r="E8" s="126">
        <v>150000</v>
      </c>
      <c r="F8" s="126">
        <v>70000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0"/>
  <sheetViews>
    <sheetView showZeros="0" tabSelected="1" zoomScale="70" zoomScaleNormal="70" topLeftCell="D1" workbookViewId="0">
      <pane ySplit="1" topLeftCell="A44" activePane="bottomLeft" state="frozen"/>
      <selection/>
      <selection pane="bottomLeft" activeCell="F9" sqref="F9"/>
    </sheetView>
  </sheetViews>
  <sheetFormatPr defaultColWidth="9.10833333333333" defaultRowHeight="14.25" customHeight="1"/>
  <cols>
    <col min="1" max="1" width="38.7583333333333" customWidth="1"/>
    <col min="2" max="2" width="23.8916666666667" customWidth="1"/>
    <col min="3" max="3" width="29" customWidth="1"/>
    <col min="4" max="4" width="14.55" customWidth="1"/>
    <col min="5" max="5" width="27.775" customWidth="1"/>
    <col min="6" max="6" width="14.7833333333333" customWidth="1"/>
    <col min="7" max="7" width="23.7583333333333" customWidth="1"/>
    <col min="8"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24"/>
      <c r="W2" s="57" t="s">
        <v>143</v>
      </c>
    </row>
    <row r="3" ht="27.85" customHeight="1" spans="1:23">
      <c r="A3" s="26" t="s">
        <v>144</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单位名称：中共新平彝族傣族自治县纪律检查委员会</v>
      </c>
      <c r="B4" s="7"/>
      <c r="C4" s="7"/>
      <c r="D4" s="7"/>
      <c r="E4" s="7"/>
      <c r="F4" s="7"/>
      <c r="G4" s="7"/>
      <c r="H4" s="8"/>
      <c r="I4" s="8"/>
      <c r="J4" s="8"/>
      <c r="K4" s="8"/>
      <c r="L4" s="8"/>
      <c r="M4" s="8"/>
      <c r="N4" s="8"/>
      <c r="O4" s="8"/>
      <c r="P4" s="8"/>
      <c r="Q4" s="8"/>
      <c r="U4" s="124"/>
      <c r="W4" s="110" t="s">
        <v>136</v>
      </c>
    </row>
    <row r="5" ht="21.8" customHeight="1" spans="1:23">
      <c r="A5" s="10" t="s">
        <v>145</v>
      </c>
      <c r="B5" s="10" t="s">
        <v>146</v>
      </c>
      <c r="C5" s="10" t="s">
        <v>147</v>
      </c>
      <c r="D5" s="11" t="s">
        <v>148</v>
      </c>
      <c r="E5" s="11" t="s">
        <v>149</v>
      </c>
      <c r="F5" s="11" t="s">
        <v>150</v>
      </c>
      <c r="G5" s="11" t="s">
        <v>151</v>
      </c>
      <c r="H5" s="65" t="s">
        <v>152</v>
      </c>
      <c r="I5" s="65"/>
      <c r="J5" s="65"/>
      <c r="K5" s="65"/>
      <c r="L5" s="122"/>
      <c r="M5" s="122"/>
      <c r="N5" s="122"/>
      <c r="O5" s="122"/>
      <c r="P5" s="122"/>
      <c r="Q5" s="49"/>
      <c r="R5" s="65"/>
      <c r="S5" s="65"/>
      <c r="T5" s="65"/>
      <c r="U5" s="65"/>
      <c r="V5" s="65"/>
      <c r="W5" s="65"/>
    </row>
    <row r="6" ht="21.8" customHeight="1" spans="1:23">
      <c r="A6" s="15"/>
      <c r="B6" s="15"/>
      <c r="C6" s="15"/>
      <c r="D6" s="16"/>
      <c r="E6" s="16"/>
      <c r="F6" s="16"/>
      <c r="G6" s="16"/>
      <c r="H6" s="65" t="s">
        <v>32</v>
      </c>
      <c r="I6" s="49" t="s">
        <v>35</v>
      </c>
      <c r="J6" s="49"/>
      <c r="K6" s="49"/>
      <c r="L6" s="122"/>
      <c r="M6" s="122"/>
      <c r="N6" s="122" t="s">
        <v>153</v>
      </c>
      <c r="O6" s="122"/>
      <c r="P6" s="122"/>
      <c r="Q6" s="49" t="s">
        <v>38</v>
      </c>
      <c r="R6" s="65" t="s">
        <v>57</v>
      </c>
      <c r="S6" s="49"/>
      <c r="T6" s="49"/>
      <c r="U6" s="49"/>
      <c r="V6" s="49"/>
      <c r="W6" s="49"/>
    </row>
    <row r="7" ht="15.05" customHeight="1" spans="1:23">
      <c r="A7" s="18"/>
      <c r="B7" s="18"/>
      <c r="C7" s="18"/>
      <c r="D7" s="19"/>
      <c r="E7" s="19"/>
      <c r="F7" s="19"/>
      <c r="G7" s="19"/>
      <c r="H7" s="65"/>
      <c r="I7" s="49" t="s">
        <v>154</v>
      </c>
      <c r="J7" s="49" t="s">
        <v>155</v>
      </c>
      <c r="K7" s="49" t="s">
        <v>156</v>
      </c>
      <c r="L7" s="128" t="s">
        <v>157</v>
      </c>
      <c r="M7" s="128" t="s">
        <v>158</v>
      </c>
      <c r="N7" s="128" t="s">
        <v>35</v>
      </c>
      <c r="O7" s="128" t="s">
        <v>36</v>
      </c>
      <c r="P7" s="128" t="s">
        <v>37</v>
      </c>
      <c r="Q7" s="49"/>
      <c r="R7" s="49" t="s">
        <v>34</v>
      </c>
      <c r="S7" s="49" t="s">
        <v>45</v>
      </c>
      <c r="T7" s="49" t="s">
        <v>159</v>
      </c>
      <c r="U7" s="49" t="s">
        <v>41</v>
      </c>
      <c r="V7" s="49" t="s">
        <v>42</v>
      </c>
      <c r="W7" s="49" t="s">
        <v>43</v>
      </c>
    </row>
    <row r="8" ht="27.85" customHeight="1" spans="1:23">
      <c r="A8" s="18"/>
      <c r="B8" s="18"/>
      <c r="C8" s="18"/>
      <c r="D8" s="19"/>
      <c r="E8" s="19"/>
      <c r="F8" s="19"/>
      <c r="G8" s="19"/>
      <c r="H8" s="65"/>
      <c r="I8" s="49"/>
      <c r="J8" s="49"/>
      <c r="K8" s="49"/>
      <c r="L8" s="128"/>
      <c r="M8" s="128"/>
      <c r="N8" s="128"/>
      <c r="O8" s="128"/>
      <c r="P8" s="128"/>
      <c r="Q8" s="49"/>
      <c r="R8" s="49"/>
      <c r="S8" s="49"/>
      <c r="T8" s="49"/>
      <c r="U8" s="49"/>
      <c r="V8" s="49"/>
      <c r="W8" s="49"/>
    </row>
    <row r="9" ht="15.05" customHeight="1" spans="1:23">
      <c r="A9" s="125">
        <v>1</v>
      </c>
      <c r="B9" s="125">
        <v>2</v>
      </c>
      <c r="C9" s="125">
        <v>3</v>
      </c>
      <c r="D9" s="125">
        <v>4</v>
      </c>
      <c r="E9" s="125">
        <v>5</v>
      </c>
      <c r="F9" s="125">
        <v>6</v>
      </c>
      <c r="G9" s="125">
        <v>7</v>
      </c>
      <c r="H9" s="125">
        <v>8</v>
      </c>
      <c r="I9" s="125">
        <v>9</v>
      </c>
      <c r="J9" s="125">
        <v>10</v>
      </c>
      <c r="K9" s="125">
        <v>11</v>
      </c>
      <c r="L9" s="125">
        <v>12</v>
      </c>
      <c r="M9" s="125">
        <v>13</v>
      </c>
      <c r="N9" s="125">
        <v>14</v>
      </c>
      <c r="O9" s="125">
        <v>15</v>
      </c>
      <c r="P9" s="125">
        <v>16</v>
      </c>
      <c r="Q9" s="125">
        <v>17</v>
      </c>
      <c r="R9" s="125">
        <v>18</v>
      </c>
      <c r="S9" s="125">
        <v>19</v>
      </c>
      <c r="T9" s="125">
        <v>20</v>
      </c>
      <c r="U9" s="125">
        <v>21</v>
      </c>
      <c r="V9" s="125">
        <v>22</v>
      </c>
      <c r="W9" s="125">
        <v>23</v>
      </c>
    </row>
    <row r="10" s="1" customFormat="1" ht="18.75" customHeight="1" spans="1:23">
      <c r="A10" s="22" t="s">
        <v>47</v>
      </c>
      <c r="B10" s="22"/>
      <c r="C10" s="23"/>
      <c r="D10" s="22"/>
      <c r="E10" s="22"/>
      <c r="F10" s="22"/>
      <c r="G10" s="22"/>
      <c r="H10" s="126">
        <v>21270017</v>
      </c>
      <c r="I10" s="126">
        <v>21270017</v>
      </c>
      <c r="J10" s="126"/>
      <c r="K10" s="126"/>
      <c r="L10" s="126">
        <v>21270017</v>
      </c>
      <c r="M10" s="126"/>
      <c r="N10" s="126"/>
      <c r="O10" s="126"/>
      <c r="P10" s="126"/>
      <c r="Q10" s="126"/>
      <c r="R10" s="126"/>
      <c r="S10" s="126"/>
      <c r="T10" s="126"/>
      <c r="U10" s="126"/>
      <c r="V10" s="126"/>
      <c r="W10" s="126"/>
    </row>
    <row r="11" s="1" customFormat="1" ht="18.75" customHeight="1" spans="1:23">
      <c r="A11" s="127" t="s">
        <v>49</v>
      </c>
      <c r="B11" s="22" t="s">
        <v>160</v>
      </c>
      <c r="C11" s="23" t="s">
        <v>161</v>
      </c>
      <c r="D11" s="22" t="s">
        <v>69</v>
      </c>
      <c r="E11" s="22" t="s">
        <v>70</v>
      </c>
      <c r="F11" s="22" t="s">
        <v>162</v>
      </c>
      <c r="G11" s="22" t="s">
        <v>163</v>
      </c>
      <c r="H11" s="126">
        <v>4115364</v>
      </c>
      <c r="I11" s="126">
        <v>4115364</v>
      </c>
      <c r="J11" s="126"/>
      <c r="K11" s="126"/>
      <c r="L11" s="126">
        <v>4115364</v>
      </c>
      <c r="M11" s="126"/>
      <c r="N11" s="126"/>
      <c r="O11" s="126"/>
      <c r="P11" s="101"/>
      <c r="Q11" s="126"/>
      <c r="R11" s="126"/>
      <c r="S11" s="126"/>
      <c r="T11" s="126"/>
      <c r="U11" s="126"/>
      <c r="V11" s="126"/>
      <c r="W11" s="126"/>
    </row>
    <row r="12" s="1" customFormat="1" ht="18.75" customHeight="1" spans="1:23">
      <c r="A12" s="127" t="s">
        <v>49</v>
      </c>
      <c r="B12" s="22" t="s">
        <v>160</v>
      </c>
      <c r="C12" s="23" t="s">
        <v>161</v>
      </c>
      <c r="D12" s="22" t="s">
        <v>69</v>
      </c>
      <c r="E12" s="22" t="s">
        <v>70</v>
      </c>
      <c r="F12" s="22" t="s">
        <v>164</v>
      </c>
      <c r="G12" s="22" t="s">
        <v>165</v>
      </c>
      <c r="H12" s="126">
        <v>6114456</v>
      </c>
      <c r="I12" s="126">
        <v>6114456</v>
      </c>
      <c r="J12" s="126"/>
      <c r="K12" s="126"/>
      <c r="L12" s="126">
        <v>6114456</v>
      </c>
      <c r="M12" s="126"/>
      <c r="N12" s="126"/>
      <c r="O12" s="126"/>
      <c r="P12" s="101"/>
      <c r="Q12" s="126"/>
      <c r="R12" s="126"/>
      <c r="S12" s="126"/>
      <c r="T12" s="126"/>
      <c r="U12" s="126"/>
      <c r="V12" s="126"/>
      <c r="W12" s="126"/>
    </row>
    <row r="13" s="1" customFormat="1" ht="18.75" customHeight="1" spans="1:23">
      <c r="A13" s="127" t="s">
        <v>49</v>
      </c>
      <c r="B13" s="22" t="s">
        <v>166</v>
      </c>
      <c r="C13" s="23" t="s">
        <v>167</v>
      </c>
      <c r="D13" s="22" t="s">
        <v>97</v>
      </c>
      <c r="E13" s="22" t="s">
        <v>98</v>
      </c>
      <c r="F13" s="22" t="s">
        <v>168</v>
      </c>
      <c r="G13" s="22" t="s">
        <v>169</v>
      </c>
      <c r="H13" s="126">
        <v>41654</v>
      </c>
      <c r="I13" s="126">
        <v>41654</v>
      </c>
      <c r="J13" s="126"/>
      <c r="K13" s="126"/>
      <c r="L13" s="126">
        <v>41654</v>
      </c>
      <c r="M13" s="126"/>
      <c r="N13" s="126"/>
      <c r="O13" s="126"/>
      <c r="P13" s="101"/>
      <c r="Q13" s="126"/>
      <c r="R13" s="126"/>
      <c r="S13" s="126"/>
      <c r="T13" s="126"/>
      <c r="U13" s="126"/>
      <c r="V13" s="126"/>
      <c r="W13" s="126"/>
    </row>
    <row r="14" s="1" customFormat="1" ht="18.75" customHeight="1" spans="1:23">
      <c r="A14" s="127" t="s">
        <v>49</v>
      </c>
      <c r="B14" s="22" t="s">
        <v>166</v>
      </c>
      <c r="C14" s="23" t="s">
        <v>167</v>
      </c>
      <c r="D14" s="22" t="s">
        <v>99</v>
      </c>
      <c r="E14" s="22" t="s">
        <v>100</v>
      </c>
      <c r="F14" s="22" t="s">
        <v>168</v>
      </c>
      <c r="G14" s="22" t="s">
        <v>169</v>
      </c>
      <c r="H14" s="126">
        <v>706</v>
      </c>
      <c r="I14" s="126">
        <v>706</v>
      </c>
      <c r="J14" s="126"/>
      <c r="K14" s="126"/>
      <c r="L14" s="126">
        <v>706</v>
      </c>
      <c r="M14" s="126"/>
      <c r="N14" s="126"/>
      <c r="O14" s="126"/>
      <c r="P14" s="101"/>
      <c r="Q14" s="126"/>
      <c r="R14" s="126"/>
      <c r="S14" s="126"/>
      <c r="T14" s="126"/>
      <c r="U14" s="126"/>
      <c r="V14" s="126"/>
      <c r="W14" s="126"/>
    </row>
    <row r="15" s="1" customFormat="1" ht="18.75" customHeight="1" spans="1:23">
      <c r="A15" s="127" t="s">
        <v>49</v>
      </c>
      <c r="B15" s="22" t="s">
        <v>170</v>
      </c>
      <c r="C15" s="23" t="s">
        <v>110</v>
      </c>
      <c r="D15" s="22" t="s">
        <v>109</v>
      </c>
      <c r="E15" s="22" t="s">
        <v>110</v>
      </c>
      <c r="F15" s="22" t="s">
        <v>171</v>
      </c>
      <c r="G15" s="22" t="s">
        <v>110</v>
      </c>
      <c r="H15" s="126">
        <v>2528280</v>
      </c>
      <c r="I15" s="126">
        <v>2528280</v>
      </c>
      <c r="J15" s="126"/>
      <c r="K15" s="126"/>
      <c r="L15" s="126">
        <v>2528280</v>
      </c>
      <c r="M15" s="126"/>
      <c r="N15" s="126"/>
      <c r="O15" s="126"/>
      <c r="P15" s="101"/>
      <c r="Q15" s="126"/>
      <c r="R15" s="126"/>
      <c r="S15" s="126"/>
      <c r="T15" s="126"/>
      <c r="U15" s="126"/>
      <c r="V15" s="126"/>
      <c r="W15" s="126"/>
    </row>
    <row r="16" s="1" customFormat="1" ht="18.75" customHeight="1" spans="1:23">
      <c r="A16" s="127" t="s">
        <v>49</v>
      </c>
      <c r="B16" s="22" t="s">
        <v>172</v>
      </c>
      <c r="C16" s="23" t="s">
        <v>173</v>
      </c>
      <c r="D16" s="22" t="s">
        <v>69</v>
      </c>
      <c r="E16" s="22" t="s">
        <v>70</v>
      </c>
      <c r="F16" s="22" t="s">
        <v>174</v>
      </c>
      <c r="G16" s="22" t="s">
        <v>175</v>
      </c>
      <c r="H16" s="126">
        <v>850800</v>
      </c>
      <c r="I16" s="126">
        <v>850800</v>
      </c>
      <c r="J16" s="126"/>
      <c r="K16" s="126"/>
      <c r="L16" s="126">
        <v>850800</v>
      </c>
      <c r="M16" s="126"/>
      <c r="N16" s="126"/>
      <c r="O16" s="126"/>
      <c r="P16" s="101"/>
      <c r="Q16" s="126"/>
      <c r="R16" s="126"/>
      <c r="S16" s="126"/>
      <c r="T16" s="126"/>
      <c r="U16" s="126"/>
      <c r="V16" s="126"/>
      <c r="W16" s="126"/>
    </row>
    <row r="17" s="1" customFormat="1" ht="18.75" customHeight="1" spans="1:23">
      <c r="A17" s="127" t="s">
        <v>49</v>
      </c>
      <c r="B17" s="22" t="s">
        <v>176</v>
      </c>
      <c r="C17" s="23" t="s">
        <v>177</v>
      </c>
      <c r="D17" s="22" t="s">
        <v>69</v>
      </c>
      <c r="E17" s="22" t="s">
        <v>70</v>
      </c>
      <c r="F17" s="22" t="s">
        <v>178</v>
      </c>
      <c r="G17" s="22" t="s">
        <v>179</v>
      </c>
      <c r="H17" s="126">
        <v>271500</v>
      </c>
      <c r="I17" s="126">
        <v>271500</v>
      </c>
      <c r="J17" s="126"/>
      <c r="K17" s="126"/>
      <c r="L17" s="126">
        <v>271500</v>
      </c>
      <c r="M17" s="126"/>
      <c r="N17" s="126"/>
      <c r="O17" s="126"/>
      <c r="P17" s="101"/>
      <c r="Q17" s="126"/>
      <c r="R17" s="126"/>
      <c r="S17" s="126"/>
      <c r="T17" s="126"/>
      <c r="U17" s="126"/>
      <c r="V17" s="126"/>
      <c r="W17" s="126"/>
    </row>
    <row r="18" s="1" customFormat="1" ht="18.75" customHeight="1" spans="1:23">
      <c r="A18" s="127" t="s">
        <v>49</v>
      </c>
      <c r="B18" s="22" t="s">
        <v>176</v>
      </c>
      <c r="C18" s="23" t="s">
        <v>177</v>
      </c>
      <c r="D18" s="22" t="s">
        <v>69</v>
      </c>
      <c r="E18" s="22" t="s">
        <v>70</v>
      </c>
      <c r="F18" s="22" t="s">
        <v>180</v>
      </c>
      <c r="G18" s="22" t="s">
        <v>181</v>
      </c>
      <c r="H18" s="126">
        <v>50000</v>
      </c>
      <c r="I18" s="126">
        <v>50000</v>
      </c>
      <c r="J18" s="126"/>
      <c r="K18" s="126"/>
      <c r="L18" s="126">
        <v>50000</v>
      </c>
      <c r="M18" s="126"/>
      <c r="N18" s="126"/>
      <c r="O18" s="126"/>
      <c r="P18" s="101"/>
      <c r="Q18" s="126"/>
      <c r="R18" s="126"/>
      <c r="S18" s="126"/>
      <c r="T18" s="126"/>
      <c r="U18" s="126"/>
      <c r="V18" s="126"/>
      <c r="W18" s="126"/>
    </row>
    <row r="19" s="1" customFormat="1" ht="18.75" customHeight="1" spans="1:23">
      <c r="A19" s="127" t="s">
        <v>49</v>
      </c>
      <c r="B19" s="22" t="s">
        <v>176</v>
      </c>
      <c r="C19" s="23" t="s">
        <v>177</v>
      </c>
      <c r="D19" s="22" t="s">
        <v>69</v>
      </c>
      <c r="E19" s="22" t="s">
        <v>70</v>
      </c>
      <c r="F19" s="22" t="s">
        <v>182</v>
      </c>
      <c r="G19" s="22" t="s">
        <v>183</v>
      </c>
      <c r="H19" s="126">
        <v>50000</v>
      </c>
      <c r="I19" s="126">
        <v>50000</v>
      </c>
      <c r="J19" s="126"/>
      <c r="K19" s="126"/>
      <c r="L19" s="126">
        <v>50000</v>
      </c>
      <c r="M19" s="126"/>
      <c r="N19" s="126"/>
      <c r="O19" s="126"/>
      <c r="P19" s="101"/>
      <c r="Q19" s="126"/>
      <c r="R19" s="126"/>
      <c r="S19" s="126"/>
      <c r="T19" s="126"/>
      <c r="U19" s="126"/>
      <c r="V19" s="126"/>
      <c r="W19" s="126"/>
    </row>
    <row r="20" s="1" customFormat="1" ht="18.75" customHeight="1" spans="1:23">
      <c r="A20" s="127" t="s">
        <v>49</v>
      </c>
      <c r="B20" s="22" t="s">
        <v>176</v>
      </c>
      <c r="C20" s="23" t="s">
        <v>177</v>
      </c>
      <c r="D20" s="22" t="s">
        <v>69</v>
      </c>
      <c r="E20" s="22" t="s">
        <v>70</v>
      </c>
      <c r="F20" s="22" t="s">
        <v>184</v>
      </c>
      <c r="G20" s="22" t="s">
        <v>185</v>
      </c>
      <c r="H20" s="126">
        <v>50000</v>
      </c>
      <c r="I20" s="126">
        <v>50000</v>
      </c>
      <c r="J20" s="126"/>
      <c r="K20" s="126"/>
      <c r="L20" s="126">
        <v>50000</v>
      </c>
      <c r="M20" s="126"/>
      <c r="N20" s="126"/>
      <c r="O20" s="126"/>
      <c r="P20" s="101"/>
      <c r="Q20" s="126"/>
      <c r="R20" s="126"/>
      <c r="S20" s="126"/>
      <c r="T20" s="126"/>
      <c r="U20" s="126"/>
      <c r="V20" s="126"/>
      <c r="W20" s="126"/>
    </row>
    <row r="21" s="1" customFormat="1" ht="18.75" customHeight="1" spans="1:23">
      <c r="A21" s="127" t="s">
        <v>49</v>
      </c>
      <c r="B21" s="22" t="s">
        <v>176</v>
      </c>
      <c r="C21" s="23" t="s">
        <v>177</v>
      </c>
      <c r="D21" s="22" t="s">
        <v>69</v>
      </c>
      <c r="E21" s="22" t="s">
        <v>70</v>
      </c>
      <c r="F21" s="22" t="s">
        <v>186</v>
      </c>
      <c r="G21" s="22" t="s">
        <v>187</v>
      </c>
      <c r="H21" s="126">
        <v>50000</v>
      </c>
      <c r="I21" s="126">
        <v>50000</v>
      </c>
      <c r="J21" s="126"/>
      <c r="K21" s="126"/>
      <c r="L21" s="126">
        <v>50000</v>
      </c>
      <c r="M21" s="126"/>
      <c r="N21" s="126"/>
      <c r="O21" s="126"/>
      <c r="P21" s="101"/>
      <c r="Q21" s="126"/>
      <c r="R21" s="126"/>
      <c r="S21" s="126"/>
      <c r="T21" s="126"/>
      <c r="U21" s="126"/>
      <c r="V21" s="126"/>
      <c r="W21" s="126"/>
    </row>
    <row r="22" s="1" customFormat="1" ht="18.75" customHeight="1" spans="1:23">
      <c r="A22" s="127" t="s">
        <v>49</v>
      </c>
      <c r="B22" s="22" t="s">
        <v>176</v>
      </c>
      <c r="C22" s="23" t="s">
        <v>177</v>
      </c>
      <c r="D22" s="22" t="s">
        <v>69</v>
      </c>
      <c r="E22" s="22" t="s">
        <v>70</v>
      </c>
      <c r="F22" s="22" t="s">
        <v>188</v>
      </c>
      <c r="G22" s="22" t="s">
        <v>189</v>
      </c>
      <c r="H22" s="126">
        <v>50000</v>
      </c>
      <c r="I22" s="126">
        <v>50000</v>
      </c>
      <c r="J22" s="126"/>
      <c r="K22" s="126"/>
      <c r="L22" s="126">
        <v>50000</v>
      </c>
      <c r="M22" s="126"/>
      <c r="N22" s="126"/>
      <c r="O22" s="126"/>
      <c r="P22" s="101"/>
      <c r="Q22" s="126"/>
      <c r="R22" s="126"/>
      <c r="S22" s="126"/>
      <c r="T22" s="126"/>
      <c r="U22" s="126"/>
      <c r="V22" s="126"/>
      <c r="W22" s="126"/>
    </row>
    <row r="23" s="1" customFormat="1" ht="18.75" customHeight="1" spans="1:23">
      <c r="A23" s="127" t="s">
        <v>49</v>
      </c>
      <c r="B23" s="22" t="s">
        <v>176</v>
      </c>
      <c r="C23" s="23" t="s">
        <v>177</v>
      </c>
      <c r="D23" s="22" t="s">
        <v>69</v>
      </c>
      <c r="E23" s="22" t="s">
        <v>70</v>
      </c>
      <c r="F23" s="22" t="s">
        <v>190</v>
      </c>
      <c r="G23" s="22" t="s">
        <v>191</v>
      </c>
      <c r="H23" s="126">
        <v>60000</v>
      </c>
      <c r="I23" s="126">
        <v>60000</v>
      </c>
      <c r="J23" s="126"/>
      <c r="K23" s="126"/>
      <c r="L23" s="126">
        <v>60000</v>
      </c>
      <c r="M23" s="126"/>
      <c r="N23" s="126"/>
      <c r="O23" s="126"/>
      <c r="P23" s="101"/>
      <c r="Q23" s="126"/>
      <c r="R23" s="126"/>
      <c r="S23" s="126"/>
      <c r="T23" s="126"/>
      <c r="U23" s="126"/>
      <c r="V23" s="126"/>
      <c r="W23" s="126"/>
    </row>
    <row r="24" s="1" customFormat="1" ht="18.75" customHeight="1" spans="1:23">
      <c r="A24" s="127" t="s">
        <v>49</v>
      </c>
      <c r="B24" s="22" t="s">
        <v>176</v>
      </c>
      <c r="C24" s="23" t="s">
        <v>177</v>
      </c>
      <c r="D24" s="22" t="s">
        <v>69</v>
      </c>
      <c r="E24" s="22" t="s">
        <v>70</v>
      </c>
      <c r="F24" s="22" t="s">
        <v>192</v>
      </c>
      <c r="G24" s="22" t="s">
        <v>193</v>
      </c>
      <c r="H24" s="126">
        <v>50000</v>
      </c>
      <c r="I24" s="126">
        <v>50000</v>
      </c>
      <c r="J24" s="126"/>
      <c r="K24" s="126"/>
      <c r="L24" s="126">
        <v>50000</v>
      </c>
      <c r="M24" s="126"/>
      <c r="N24" s="126"/>
      <c r="O24" s="126"/>
      <c r="P24" s="101"/>
      <c r="Q24" s="126"/>
      <c r="R24" s="126"/>
      <c r="S24" s="126"/>
      <c r="T24" s="126"/>
      <c r="U24" s="126"/>
      <c r="V24" s="126"/>
      <c r="W24" s="126"/>
    </row>
    <row r="25" s="1" customFormat="1" ht="18.75" customHeight="1" spans="1:23">
      <c r="A25" s="127" t="s">
        <v>49</v>
      </c>
      <c r="B25" s="22" t="s">
        <v>176</v>
      </c>
      <c r="C25" s="23" t="s">
        <v>177</v>
      </c>
      <c r="D25" s="22" t="s">
        <v>69</v>
      </c>
      <c r="E25" s="22" t="s">
        <v>70</v>
      </c>
      <c r="F25" s="22" t="s">
        <v>194</v>
      </c>
      <c r="G25" s="22" t="s">
        <v>195</v>
      </c>
      <c r="H25" s="126">
        <v>10000</v>
      </c>
      <c r="I25" s="126">
        <v>10000</v>
      </c>
      <c r="J25" s="126"/>
      <c r="K25" s="126"/>
      <c r="L25" s="126">
        <v>10000</v>
      </c>
      <c r="M25" s="126"/>
      <c r="N25" s="126"/>
      <c r="O25" s="126"/>
      <c r="P25" s="101"/>
      <c r="Q25" s="126"/>
      <c r="R25" s="126"/>
      <c r="S25" s="126"/>
      <c r="T25" s="126"/>
      <c r="U25" s="126"/>
      <c r="V25" s="126"/>
      <c r="W25" s="126"/>
    </row>
    <row r="26" s="1" customFormat="1" ht="18.75" customHeight="1" spans="1:23">
      <c r="A26" s="127" t="s">
        <v>49</v>
      </c>
      <c r="B26" s="22" t="s">
        <v>176</v>
      </c>
      <c r="C26" s="23" t="s">
        <v>177</v>
      </c>
      <c r="D26" s="22" t="s">
        <v>69</v>
      </c>
      <c r="E26" s="22" t="s">
        <v>70</v>
      </c>
      <c r="F26" s="22" t="s">
        <v>196</v>
      </c>
      <c r="G26" s="22" t="s">
        <v>197</v>
      </c>
      <c r="H26" s="126">
        <v>20000</v>
      </c>
      <c r="I26" s="126">
        <v>20000</v>
      </c>
      <c r="J26" s="126"/>
      <c r="K26" s="126"/>
      <c r="L26" s="126">
        <v>20000</v>
      </c>
      <c r="M26" s="126"/>
      <c r="N26" s="126"/>
      <c r="O26" s="126"/>
      <c r="P26" s="101"/>
      <c r="Q26" s="126"/>
      <c r="R26" s="126"/>
      <c r="S26" s="126"/>
      <c r="T26" s="126"/>
      <c r="U26" s="126"/>
      <c r="V26" s="126"/>
      <c r="W26" s="126"/>
    </row>
    <row r="27" s="1" customFormat="1" ht="18.75" customHeight="1" spans="1:23">
      <c r="A27" s="127" t="s">
        <v>49</v>
      </c>
      <c r="B27" s="22" t="s">
        <v>176</v>
      </c>
      <c r="C27" s="23" t="s">
        <v>177</v>
      </c>
      <c r="D27" s="22" t="s">
        <v>69</v>
      </c>
      <c r="E27" s="22" t="s">
        <v>70</v>
      </c>
      <c r="F27" s="22" t="s">
        <v>198</v>
      </c>
      <c r="G27" s="22" t="s">
        <v>199</v>
      </c>
      <c r="H27" s="126">
        <v>20000</v>
      </c>
      <c r="I27" s="126">
        <v>20000</v>
      </c>
      <c r="J27" s="126"/>
      <c r="K27" s="126"/>
      <c r="L27" s="126">
        <v>20000</v>
      </c>
      <c r="M27" s="126"/>
      <c r="N27" s="126"/>
      <c r="O27" s="126"/>
      <c r="P27" s="101"/>
      <c r="Q27" s="126"/>
      <c r="R27" s="126"/>
      <c r="S27" s="126"/>
      <c r="T27" s="126"/>
      <c r="U27" s="126"/>
      <c r="V27" s="126"/>
      <c r="W27" s="126"/>
    </row>
    <row r="28" s="1" customFormat="1" ht="18.75" customHeight="1" spans="1:23">
      <c r="A28" s="127" t="s">
        <v>49</v>
      </c>
      <c r="B28" s="22" t="s">
        <v>176</v>
      </c>
      <c r="C28" s="23" t="s">
        <v>177</v>
      </c>
      <c r="D28" s="22" t="s">
        <v>69</v>
      </c>
      <c r="E28" s="22" t="s">
        <v>70</v>
      </c>
      <c r="F28" s="22" t="s">
        <v>200</v>
      </c>
      <c r="G28" s="22" t="s">
        <v>201</v>
      </c>
      <c r="H28" s="126">
        <v>66500</v>
      </c>
      <c r="I28" s="126">
        <v>66500</v>
      </c>
      <c r="J28" s="126"/>
      <c r="K28" s="126"/>
      <c r="L28" s="126">
        <v>66500</v>
      </c>
      <c r="M28" s="126"/>
      <c r="N28" s="126"/>
      <c r="O28" s="126"/>
      <c r="P28" s="101"/>
      <c r="Q28" s="126"/>
      <c r="R28" s="126"/>
      <c r="S28" s="126"/>
      <c r="T28" s="126"/>
      <c r="U28" s="126"/>
      <c r="V28" s="126"/>
      <c r="W28" s="126"/>
    </row>
    <row r="29" s="1" customFormat="1" ht="18.75" customHeight="1" spans="1:23">
      <c r="A29" s="127" t="s">
        <v>49</v>
      </c>
      <c r="B29" s="22" t="s">
        <v>176</v>
      </c>
      <c r="C29" s="23" t="s">
        <v>177</v>
      </c>
      <c r="D29" s="22" t="s">
        <v>69</v>
      </c>
      <c r="E29" s="22" t="s">
        <v>70</v>
      </c>
      <c r="F29" s="22" t="s">
        <v>202</v>
      </c>
      <c r="G29" s="22" t="s">
        <v>203</v>
      </c>
      <c r="H29" s="126">
        <v>30000</v>
      </c>
      <c r="I29" s="126">
        <v>30000</v>
      </c>
      <c r="J29" s="126"/>
      <c r="K29" s="126"/>
      <c r="L29" s="126">
        <v>30000</v>
      </c>
      <c r="M29" s="126"/>
      <c r="N29" s="126"/>
      <c r="O29" s="126"/>
      <c r="P29" s="101"/>
      <c r="Q29" s="126"/>
      <c r="R29" s="126"/>
      <c r="S29" s="126"/>
      <c r="T29" s="126"/>
      <c r="U29" s="126"/>
      <c r="V29" s="126"/>
      <c r="W29" s="126"/>
    </row>
    <row r="30" s="1" customFormat="1" ht="18.75" customHeight="1" spans="1:23">
      <c r="A30" s="127" t="s">
        <v>49</v>
      </c>
      <c r="B30" s="22" t="s">
        <v>204</v>
      </c>
      <c r="C30" s="23" t="s">
        <v>140</v>
      </c>
      <c r="D30" s="22" t="s">
        <v>69</v>
      </c>
      <c r="E30" s="22" t="s">
        <v>70</v>
      </c>
      <c r="F30" s="22" t="s">
        <v>205</v>
      </c>
      <c r="G30" s="22" t="s">
        <v>140</v>
      </c>
      <c r="H30" s="126">
        <v>20000</v>
      </c>
      <c r="I30" s="126">
        <v>20000</v>
      </c>
      <c r="J30" s="126"/>
      <c r="K30" s="126"/>
      <c r="L30" s="126">
        <v>20000</v>
      </c>
      <c r="M30" s="126"/>
      <c r="N30" s="126"/>
      <c r="O30" s="126"/>
      <c r="P30" s="101"/>
      <c r="Q30" s="126"/>
      <c r="R30" s="126"/>
      <c r="S30" s="126"/>
      <c r="T30" s="126"/>
      <c r="U30" s="126"/>
      <c r="V30" s="126"/>
      <c r="W30" s="126"/>
    </row>
    <row r="31" s="1" customFormat="1" ht="18.75" customHeight="1" spans="1:23">
      <c r="A31" s="127" t="s">
        <v>49</v>
      </c>
      <c r="B31" s="22" t="s">
        <v>206</v>
      </c>
      <c r="C31" s="23" t="s">
        <v>207</v>
      </c>
      <c r="D31" s="22" t="s">
        <v>69</v>
      </c>
      <c r="E31" s="22" t="s">
        <v>70</v>
      </c>
      <c r="F31" s="22" t="s">
        <v>208</v>
      </c>
      <c r="G31" s="22" t="s">
        <v>207</v>
      </c>
      <c r="H31" s="126">
        <v>152000</v>
      </c>
      <c r="I31" s="126">
        <v>152000</v>
      </c>
      <c r="J31" s="126"/>
      <c r="K31" s="126"/>
      <c r="L31" s="126">
        <v>152000</v>
      </c>
      <c r="M31" s="126"/>
      <c r="N31" s="126"/>
      <c r="O31" s="126"/>
      <c r="P31" s="101"/>
      <c r="Q31" s="126"/>
      <c r="R31" s="126"/>
      <c r="S31" s="126"/>
      <c r="T31" s="126"/>
      <c r="U31" s="126"/>
      <c r="V31" s="126"/>
      <c r="W31" s="126"/>
    </row>
    <row r="32" s="1" customFormat="1" ht="18.75" customHeight="1" spans="1:23">
      <c r="A32" s="127" t="s">
        <v>49</v>
      </c>
      <c r="B32" s="22" t="s">
        <v>209</v>
      </c>
      <c r="C32" s="23" t="s">
        <v>210</v>
      </c>
      <c r="D32" s="22" t="s">
        <v>69</v>
      </c>
      <c r="E32" s="22" t="s">
        <v>70</v>
      </c>
      <c r="F32" s="22" t="s">
        <v>211</v>
      </c>
      <c r="G32" s="22" t="s">
        <v>212</v>
      </c>
      <c r="H32" s="126">
        <v>1624584</v>
      </c>
      <c r="I32" s="126">
        <v>1624584</v>
      </c>
      <c r="J32" s="126"/>
      <c r="K32" s="126"/>
      <c r="L32" s="126">
        <v>1624584</v>
      </c>
      <c r="M32" s="126"/>
      <c r="N32" s="126"/>
      <c r="O32" s="126"/>
      <c r="P32" s="101"/>
      <c r="Q32" s="126"/>
      <c r="R32" s="126"/>
      <c r="S32" s="126"/>
      <c r="T32" s="126"/>
      <c r="U32" s="126"/>
      <c r="V32" s="126"/>
      <c r="W32" s="126"/>
    </row>
    <row r="33" s="1" customFormat="1" ht="18.75" customHeight="1" spans="1:23">
      <c r="A33" s="127" t="s">
        <v>49</v>
      </c>
      <c r="B33" s="22" t="s">
        <v>213</v>
      </c>
      <c r="C33" s="23" t="s">
        <v>214</v>
      </c>
      <c r="D33" s="22" t="s">
        <v>69</v>
      </c>
      <c r="E33" s="22" t="s">
        <v>70</v>
      </c>
      <c r="F33" s="22" t="s">
        <v>215</v>
      </c>
      <c r="G33" s="22" t="s">
        <v>216</v>
      </c>
      <c r="H33" s="126">
        <v>214200</v>
      </c>
      <c r="I33" s="126">
        <v>214200</v>
      </c>
      <c r="J33" s="126"/>
      <c r="K33" s="126"/>
      <c r="L33" s="126">
        <v>214200</v>
      </c>
      <c r="M33" s="126"/>
      <c r="N33" s="126"/>
      <c r="O33" s="126"/>
      <c r="P33" s="101"/>
      <c r="Q33" s="126"/>
      <c r="R33" s="126"/>
      <c r="S33" s="126"/>
      <c r="T33" s="126"/>
      <c r="U33" s="126"/>
      <c r="V33" s="126"/>
      <c r="W33" s="126"/>
    </row>
    <row r="34" s="1" customFormat="1" ht="18.75" customHeight="1" spans="1:23">
      <c r="A34" s="127" t="s">
        <v>49</v>
      </c>
      <c r="B34" s="22" t="s">
        <v>217</v>
      </c>
      <c r="C34" s="23" t="s">
        <v>218</v>
      </c>
      <c r="D34" s="22" t="s">
        <v>85</v>
      </c>
      <c r="E34" s="22" t="s">
        <v>86</v>
      </c>
      <c r="F34" s="22" t="s">
        <v>178</v>
      </c>
      <c r="G34" s="22" t="s">
        <v>179</v>
      </c>
      <c r="H34" s="126">
        <v>6900</v>
      </c>
      <c r="I34" s="126">
        <v>6900</v>
      </c>
      <c r="J34" s="126"/>
      <c r="K34" s="126"/>
      <c r="L34" s="126">
        <v>6900</v>
      </c>
      <c r="M34" s="126"/>
      <c r="N34" s="126"/>
      <c r="O34" s="126"/>
      <c r="P34" s="101"/>
      <c r="Q34" s="126"/>
      <c r="R34" s="126"/>
      <c r="S34" s="126"/>
      <c r="T34" s="126"/>
      <c r="U34" s="126"/>
      <c r="V34" s="126"/>
      <c r="W34" s="126"/>
    </row>
    <row r="35" s="1" customFormat="1" ht="18.75" customHeight="1" spans="1:23">
      <c r="A35" s="127" t="s">
        <v>49</v>
      </c>
      <c r="B35" s="22" t="s">
        <v>219</v>
      </c>
      <c r="C35" s="23" t="s">
        <v>220</v>
      </c>
      <c r="D35" s="22" t="s">
        <v>69</v>
      </c>
      <c r="E35" s="22" t="s">
        <v>70</v>
      </c>
      <c r="F35" s="22" t="s">
        <v>221</v>
      </c>
      <c r="G35" s="22" t="s">
        <v>222</v>
      </c>
      <c r="H35" s="126">
        <v>3696</v>
      </c>
      <c r="I35" s="126">
        <v>3696</v>
      </c>
      <c r="J35" s="126"/>
      <c r="K35" s="126"/>
      <c r="L35" s="126">
        <v>3696</v>
      </c>
      <c r="M35" s="126"/>
      <c r="N35" s="126"/>
      <c r="O35" s="126"/>
      <c r="P35" s="101"/>
      <c r="Q35" s="126"/>
      <c r="R35" s="126"/>
      <c r="S35" s="126"/>
      <c r="T35" s="126"/>
      <c r="U35" s="126"/>
      <c r="V35" s="126"/>
      <c r="W35" s="126"/>
    </row>
    <row r="36" s="1" customFormat="1" ht="18.75" customHeight="1" spans="1:23">
      <c r="A36" s="127" t="s">
        <v>49</v>
      </c>
      <c r="B36" s="22" t="s">
        <v>219</v>
      </c>
      <c r="C36" s="23" t="s">
        <v>220</v>
      </c>
      <c r="D36" s="22" t="s">
        <v>87</v>
      </c>
      <c r="E36" s="22" t="s">
        <v>88</v>
      </c>
      <c r="F36" s="22" t="s">
        <v>223</v>
      </c>
      <c r="G36" s="22" t="s">
        <v>224</v>
      </c>
      <c r="H36" s="126">
        <v>2323080</v>
      </c>
      <c r="I36" s="126">
        <v>2323080</v>
      </c>
      <c r="J36" s="126"/>
      <c r="K36" s="126"/>
      <c r="L36" s="126">
        <v>2323080</v>
      </c>
      <c r="M36" s="126"/>
      <c r="N36" s="126"/>
      <c r="O36" s="126"/>
      <c r="P36" s="101"/>
      <c r="Q36" s="126"/>
      <c r="R36" s="126"/>
      <c r="S36" s="126"/>
      <c r="T36" s="126"/>
      <c r="U36" s="126"/>
      <c r="V36" s="126"/>
      <c r="W36" s="126"/>
    </row>
    <row r="37" s="1" customFormat="1" ht="18.75" customHeight="1" spans="1:23">
      <c r="A37" s="127" t="s">
        <v>49</v>
      </c>
      <c r="B37" s="22" t="s">
        <v>219</v>
      </c>
      <c r="C37" s="23" t="s">
        <v>220</v>
      </c>
      <c r="D37" s="22" t="s">
        <v>97</v>
      </c>
      <c r="E37" s="22" t="s">
        <v>98</v>
      </c>
      <c r="F37" s="22" t="s">
        <v>168</v>
      </c>
      <c r="G37" s="22" t="s">
        <v>169</v>
      </c>
      <c r="H37" s="126">
        <v>994080</v>
      </c>
      <c r="I37" s="126">
        <v>994080</v>
      </c>
      <c r="J37" s="126"/>
      <c r="K37" s="126"/>
      <c r="L37" s="126">
        <v>994080</v>
      </c>
      <c r="M37" s="126"/>
      <c r="N37" s="126"/>
      <c r="O37" s="126"/>
      <c r="P37" s="101"/>
      <c r="Q37" s="126"/>
      <c r="R37" s="126"/>
      <c r="S37" s="126"/>
      <c r="T37" s="126"/>
      <c r="U37" s="126"/>
      <c r="V37" s="126"/>
      <c r="W37" s="126"/>
    </row>
    <row r="38" s="1" customFormat="1" ht="18.75" customHeight="1" spans="1:23">
      <c r="A38" s="127" t="s">
        <v>49</v>
      </c>
      <c r="B38" s="22" t="s">
        <v>219</v>
      </c>
      <c r="C38" s="23" t="s">
        <v>220</v>
      </c>
      <c r="D38" s="22" t="s">
        <v>101</v>
      </c>
      <c r="E38" s="22" t="s">
        <v>102</v>
      </c>
      <c r="F38" s="22" t="s">
        <v>225</v>
      </c>
      <c r="G38" s="22" t="s">
        <v>226</v>
      </c>
      <c r="H38" s="126">
        <v>554532</v>
      </c>
      <c r="I38" s="126">
        <v>554532</v>
      </c>
      <c r="J38" s="126"/>
      <c r="K38" s="126"/>
      <c r="L38" s="126">
        <v>554532</v>
      </c>
      <c r="M38" s="126"/>
      <c r="N38" s="126"/>
      <c r="O38" s="126"/>
      <c r="P38" s="101"/>
      <c r="Q38" s="126"/>
      <c r="R38" s="126"/>
      <c r="S38" s="126"/>
      <c r="T38" s="126"/>
      <c r="U38" s="126"/>
      <c r="V38" s="126"/>
      <c r="W38" s="126"/>
    </row>
    <row r="39" s="1" customFormat="1" ht="18.75" customHeight="1" spans="1:23">
      <c r="A39" s="127" t="s">
        <v>49</v>
      </c>
      <c r="B39" s="22" t="s">
        <v>219</v>
      </c>
      <c r="C39" s="23" t="s">
        <v>220</v>
      </c>
      <c r="D39" s="22" t="s">
        <v>103</v>
      </c>
      <c r="E39" s="22" t="s">
        <v>104</v>
      </c>
      <c r="F39" s="22" t="s">
        <v>221</v>
      </c>
      <c r="G39" s="22" t="s">
        <v>222</v>
      </c>
      <c r="H39" s="126">
        <v>23232</v>
      </c>
      <c r="I39" s="126">
        <v>23232</v>
      </c>
      <c r="J39" s="126"/>
      <c r="K39" s="126"/>
      <c r="L39" s="126">
        <v>23232</v>
      </c>
      <c r="M39" s="126"/>
      <c r="N39" s="126"/>
      <c r="O39" s="126"/>
      <c r="P39" s="101"/>
      <c r="Q39" s="126"/>
      <c r="R39" s="126"/>
      <c r="S39" s="126"/>
      <c r="T39" s="126"/>
      <c r="U39" s="126"/>
      <c r="V39" s="126"/>
      <c r="W39" s="126"/>
    </row>
    <row r="40" s="1" customFormat="1" ht="18.75" customHeight="1" spans="1:23">
      <c r="A40" s="127" t="s">
        <v>49</v>
      </c>
      <c r="B40" s="22" t="s">
        <v>227</v>
      </c>
      <c r="C40" s="23" t="s">
        <v>228</v>
      </c>
      <c r="D40" s="22" t="s">
        <v>69</v>
      </c>
      <c r="E40" s="22" t="s">
        <v>70</v>
      </c>
      <c r="F40" s="22" t="s">
        <v>229</v>
      </c>
      <c r="G40" s="22" t="s">
        <v>230</v>
      </c>
      <c r="H40" s="126">
        <v>12000</v>
      </c>
      <c r="I40" s="126">
        <v>12000</v>
      </c>
      <c r="J40" s="126"/>
      <c r="K40" s="126"/>
      <c r="L40" s="126">
        <v>12000</v>
      </c>
      <c r="M40" s="126"/>
      <c r="N40" s="126"/>
      <c r="O40" s="126"/>
      <c r="P40" s="101"/>
      <c r="Q40" s="126"/>
      <c r="R40" s="126"/>
      <c r="S40" s="126"/>
      <c r="T40" s="126"/>
      <c r="U40" s="126"/>
      <c r="V40" s="126"/>
      <c r="W40" s="126"/>
    </row>
    <row r="41" s="1" customFormat="1" ht="18.75" customHeight="1" spans="1:23">
      <c r="A41" s="127" t="s">
        <v>49</v>
      </c>
      <c r="B41" s="22" t="s">
        <v>227</v>
      </c>
      <c r="C41" s="23" t="s">
        <v>228</v>
      </c>
      <c r="D41" s="22" t="s">
        <v>69</v>
      </c>
      <c r="E41" s="22" t="s">
        <v>70</v>
      </c>
      <c r="F41" s="22" t="s">
        <v>229</v>
      </c>
      <c r="G41" s="22" t="s">
        <v>230</v>
      </c>
      <c r="H41" s="126">
        <v>24000</v>
      </c>
      <c r="I41" s="126">
        <v>24000</v>
      </c>
      <c r="J41" s="126"/>
      <c r="K41" s="126"/>
      <c r="L41" s="126">
        <v>24000</v>
      </c>
      <c r="M41" s="126"/>
      <c r="N41" s="126"/>
      <c r="O41" s="126"/>
      <c r="P41" s="101"/>
      <c r="Q41" s="126"/>
      <c r="R41" s="126"/>
      <c r="S41" s="126"/>
      <c r="T41" s="126"/>
      <c r="U41" s="126"/>
      <c r="V41" s="126"/>
      <c r="W41" s="126"/>
    </row>
    <row r="42" s="1" customFormat="1" ht="18.75" customHeight="1" spans="1:23">
      <c r="A42" s="127" t="s">
        <v>49</v>
      </c>
      <c r="B42" s="22" t="s">
        <v>231</v>
      </c>
      <c r="C42" s="23" t="s">
        <v>232</v>
      </c>
      <c r="D42" s="22" t="s">
        <v>69</v>
      </c>
      <c r="E42" s="22" t="s">
        <v>70</v>
      </c>
      <c r="F42" s="22" t="s">
        <v>162</v>
      </c>
      <c r="G42" s="22" t="s">
        <v>163</v>
      </c>
      <c r="H42" s="126">
        <v>62376</v>
      </c>
      <c r="I42" s="126">
        <v>62376</v>
      </c>
      <c r="J42" s="126"/>
      <c r="K42" s="126"/>
      <c r="L42" s="126">
        <v>62376</v>
      </c>
      <c r="M42" s="126"/>
      <c r="N42" s="126"/>
      <c r="O42" s="126"/>
      <c r="P42" s="101"/>
      <c r="Q42" s="126"/>
      <c r="R42" s="126"/>
      <c r="S42" s="126"/>
      <c r="T42" s="126"/>
      <c r="U42" s="126"/>
      <c r="V42" s="126"/>
      <c r="W42" s="126"/>
    </row>
    <row r="43" s="1" customFormat="1" ht="18.75" customHeight="1" spans="1:23">
      <c r="A43" s="127" t="s">
        <v>49</v>
      </c>
      <c r="B43" s="22" t="s">
        <v>231</v>
      </c>
      <c r="C43" s="23" t="s">
        <v>232</v>
      </c>
      <c r="D43" s="22" t="s">
        <v>69</v>
      </c>
      <c r="E43" s="22" t="s">
        <v>70</v>
      </c>
      <c r="F43" s="22" t="s">
        <v>164</v>
      </c>
      <c r="G43" s="22" t="s">
        <v>165</v>
      </c>
      <c r="H43" s="126">
        <v>9000</v>
      </c>
      <c r="I43" s="126">
        <v>9000</v>
      </c>
      <c r="J43" s="126"/>
      <c r="K43" s="126"/>
      <c r="L43" s="126">
        <v>9000</v>
      </c>
      <c r="M43" s="126"/>
      <c r="N43" s="126"/>
      <c r="O43" s="126"/>
      <c r="P43" s="101"/>
      <c r="Q43" s="126"/>
      <c r="R43" s="126"/>
      <c r="S43" s="126"/>
      <c r="T43" s="126"/>
      <c r="U43" s="126"/>
      <c r="V43" s="126"/>
      <c r="W43" s="126"/>
    </row>
    <row r="44" s="1" customFormat="1" ht="18.75" customHeight="1" spans="1:23">
      <c r="A44" s="127" t="s">
        <v>49</v>
      </c>
      <c r="B44" s="22" t="s">
        <v>231</v>
      </c>
      <c r="C44" s="23" t="s">
        <v>232</v>
      </c>
      <c r="D44" s="22" t="s">
        <v>69</v>
      </c>
      <c r="E44" s="22" t="s">
        <v>70</v>
      </c>
      <c r="F44" s="22" t="s">
        <v>229</v>
      </c>
      <c r="G44" s="22" t="s">
        <v>230</v>
      </c>
      <c r="H44" s="126">
        <v>60000</v>
      </c>
      <c r="I44" s="126">
        <v>60000</v>
      </c>
      <c r="J44" s="126"/>
      <c r="K44" s="126"/>
      <c r="L44" s="126">
        <v>60000</v>
      </c>
      <c r="M44" s="126"/>
      <c r="N44" s="126"/>
      <c r="O44" s="126"/>
      <c r="P44" s="101"/>
      <c r="Q44" s="126"/>
      <c r="R44" s="126"/>
      <c r="S44" s="126"/>
      <c r="T44" s="126"/>
      <c r="U44" s="126"/>
      <c r="V44" s="126"/>
      <c r="W44" s="126"/>
    </row>
    <row r="45" s="1" customFormat="1" ht="18.75" customHeight="1" spans="1:23">
      <c r="A45" s="127" t="s">
        <v>49</v>
      </c>
      <c r="B45" s="22" t="s">
        <v>231</v>
      </c>
      <c r="C45" s="23" t="s">
        <v>232</v>
      </c>
      <c r="D45" s="22" t="s">
        <v>69</v>
      </c>
      <c r="E45" s="22" t="s">
        <v>70</v>
      </c>
      <c r="F45" s="22" t="s">
        <v>229</v>
      </c>
      <c r="G45" s="22" t="s">
        <v>230</v>
      </c>
      <c r="H45" s="126">
        <v>30000</v>
      </c>
      <c r="I45" s="126">
        <v>30000</v>
      </c>
      <c r="J45" s="126"/>
      <c r="K45" s="126"/>
      <c r="L45" s="126">
        <v>30000</v>
      </c>
      <c r="M45" s="126"/>
      <c r="N45" s="126"/>
      <c r="O45" s="126"/>
      <c r="P45" s="101"/>
      <c r="Q45" s="126"/>
      <c r="R45" s="126"/>
      <c r="S45" s="126"/>
      <c r="T45" s="126"/>
      <c r="U45" s="126"/>
      <c r="V45" s="126"/>
      <c r="W45" s="126"/>
    </row>
    <row r="46" s="1" customFormat="1" ht="26" customHeight="1" spans="1:23">
      <c r="A46" s="127" t="s">
        <v>49</v>
      </c>
      <c r="B46" s="190" t="s">
        <v>233</v>
      </c>
      <c r="C46" s="23" t="s">
        <v>234</v>
      </c>
      <c r="D46" s="22" t="s">
        <v>69</v>
      </c>
      <c r="E46" s="22" t="s">
        <v>70</v>
      </c>
      <c r="F46" s="22" t="s">
        <v>235</v>
      </c>
      <c r="G46" s="22" t="s">
        <v>236</v>
      </c>
      <c r="H46" s="126">
        <v>32880</v>
      </c>
      <c r="I46" s="126">
        <v>32880</v>
      </c>
      <c r="J46" s="126"/>
      <c r="K46" s="126"/>
      <c r="L46" s="126">
        <v>32880</v>
      </c>
      <c r="M46" s="126"/>
      <c r="N46" s="126"/>
      <c r="O46" s="126"/>
      <c r="P46" s="101"/>
      <c r="Q46" s="126"/>
      <c r="R46" s="126"/>
      <c r="S46" s="126"/>
      <c r="T46" s="126"/>
      <c r="U46" s="126"/>
      <c r="V46" s="126"/>
      <c r="W46" s="126"/>
    </row>
    <row r="47" s="1" customFormat="1" ht="26" customHeight="1" spans="1:23">
      <c r="A47" s="127" t="s">
        <v>49</v>
      </c>
      <c r="B47" s="190" t="s">
        <v>233</v>
      </c>
      <c r="C47" s="23" t="s">
        <v>234</v>
      </c>
      <c r="D47" s="22" t="s">
        <v>69</v>
      </c>
      <c r="E47" s="22" t="s">
        <v>70</v>
      </c>
      <c r="F47" s="22" t="s">
        <v>235</v>
      </c>
      <c r="G47" s="22" t="s">
        <v>236</v>
      </c>
      <c r="H47" s="126">
        <v>18120</v>
      </c>
      <c r="I47" s="126">
        <v>18120</v>
      </c>
      <c r="J47" s="126"/>
      <c r="K47" s="126"/>
      <c r="L47" s="126">
        <v>18120</v>
      </c>
      <c r="M47" s="126"/>
      <c r="N47" s="126"/>
      <c r="O47" s="126"/>
      <c r="P47" s="101"/>
      <c r="Q47" s="126"/>
      <c r="R47" s="126"/>
      <c r="S47" s="126"/>
      <c r="T47" s="126"/>
      <c r="U47" s="126"/>
      <c r="V47" s="126"/>
      <c r="W47" s="126"/>
    </row>
    <row r="48" s="1" customFormat="1" ht="26" customHeight="1" spans="1:23">
      <c r="A48" s="127" t="s">
        <v>49</v>
      </c>
      <c r="B48" s="190" t="s">
        <v>233</v>
      </c>
      <c r="C48" s="23" t="s">
        <v>234</v>
      </c>
      <c r="D48" s="22" t="s">
        <v>69</v>
      </c>
      <c r="E48" s="22" t="s">
        <v>70</v>
      </c>
      <c r="F48" s="22" t="s">
        <v>235</v>
      </c>
      <c r="G48" s="22" t="s">
        <v>236</v>
      </c>
      <c r="H48" s="126">
        <v>10080</v>
      </c>
      <c r="I48" s="126">
        <v>10080</v>
      </c>
      <c r="J48" s="126"/>
      <c r="K48" s="126"/>
      <c r="L48" s="126">
        <v>10080</v>
      </c>
      <c r="M48" s="126"/>
      <c r="N48" s="126"/>
      <c r="O48" s="126"/>
      <c r="P48" s="101"/>
      <c r="Q48" s="126"/>
      <c r="R48" s="126"/>
      <c r="S48" s="126"/>
      <c r="T48" s="126"/>
      <c r="U48" s="126"/>
      <c r="V48" s="126"/>
      <c r="W48" s="126"/>
    </row>
    <row r="49" s="1" customFormat="1" ht="18.75" customHeight="1" spans="1:23">
      <c r="A49" s="127" t="s">
        <v>51</v>
      </c>
      <c r="B49" s="22" t="s">
        <v>237</v>
      </c>
      <c r="C49" s="23" t="s">
        <v>232</v>
      </c>
      <c r="D49" s="22" t="s">
        <v>73</v>
      </c>
      <c r="E49" s="22" t="s">
        <v>74</v>
      </c>
      <c r="F49" s="22" t="s">
        <v>162</v>
      </c>
      <c r="G49" s="22" t="s">
        <v>163</v>
      </c>
      <c r="H49" s="126">
        <v>115848</v>
      </c>
      <c r="I49" s="126">
        <v>115848</v>
      </c>
      <c r="J49" s="126"/>
      <c r="K49" s="126"/>
      <c r="L49" s="126">
        <v>115848</v>
      </c>
      <c r="M49" s="126"/>
      <c r="N49" s="126"/>
      <c r="O49" s="126"/>
      <c r="P49" s="101"/>
      <c r="Q49" s="126"/>
      <c r="R49" s="126"/>
      <c r="S49" s="126"/>
      <c r="T49" s="126"/>
      <c r="U49" s="126"/>
      <c r="V49" s="126"/>
      <c r="W49" s="126"/>
    </row>
    <row r="50" s="1" customFormat="1" ht="18.75" customHeight="1" spans="1:23">
      <c r="A50" s="127" t="s">
        <v>51</v>
      </c>
      <c r="B50" s="22" t="s">
        <v>237</v>
      </c>
      <c r="C50" s="23" t="s">
        <v>232</v>
      </c>
      <c r="D50" s="22" t="s">
        <v>73</v>
      </c>
      <c r="E50" s="22" t="s">
        <v>74</v>
      </c>
      <c r="F50" s="22" t="s">
        <v>164</v>
      </c>
      <c r="G50" s="22" t="s">
        <v>165</v>
      </c>
      <c r="H50" s="126">
        <v>14280</v>
      </c>
      <c r="I50" s="126">
        <v>14280</v>
      </c>
      <c r="J50" s="126"/>
      <c r="K50" s="126"/>
      <c r="L50" s="126">
        <v>14280</v>
      </c>
      <c r="M50" s="126"/>
      <c r="N50" s="126"/>
      <c r="O50" s="126"/>
      <c r="P50" s="101"/>
      <c r="Q50" s="126"/>
      <c r="R50" s="126"/>
      <c r="S50" s="126"/>
      <c r="T50" s="126"/>
      <c r="U50" s="126"/>
      <c r="V50" s="126"/>
      <c r="W50" s="126"/>
    </row>
    <row r="51" s="1" customFormat="1" ht="18.75" customHeight="1" spans="1:23">
      <c r="A51" s="127" t="s">
        <v>51</v>
      </c>
      <c r="B51" s="22" t="s">
        <v>237</v>
      </c>
      <c r="C51" s="23" t="s">
        <v>232</v>
      </c>
      <c r="D51" s="22" t="s">
        <v>73</v>
      </c>
      <c r="E51" s="22" t="s">
        <v>74</v>
      </c>
      <c r="F51" s="22" t="s">
        <v>229</v>
      </c>
      <c r="G51" s="22" t="s">
        <v>230</v>
      </c>
      <c r="H51" s="126">
        <v>45420</v>
      </c>
      <c r="I51" s="126">
        <v>45420</v>
      </c>
      <c r="J51" s="126"/>
      <c r="K51" s="126"/>
      <c r="L51" s="126">
        <v>45420</v>
      </c>
      <c r="M51" s="126"/>
      <c r="N51" s="126"/>
      <c r="O51" s="126"/>
      <c r="P51" s="101"/>
      <c r="Q51" s="126"/>
      <c r="R51" s="126"/>
      <c r="S51" s="126"/>
      <c r="T51" s="126"/>
      <c r="U51" s="126"/>
      <c r="V51" s="126"/>
      <c r="W51" s="126"/>
    </row>
    <row r="52" s="1" customFormat="1" ht="18.75" customHeight="1" spans="1:23">
      <c r="A52" s="127" t="s">
        <v>51</v>
      </c>
      <c r="B52" s="22" t="s">
        <v>237</v>
      </c>
      <c r="C52" s="23" t="s">
        <v>232</v>
      </c>
      <c r="D52" s="22" t="s">
        <v>73</v>
      </c>
      <c r="E52" s="22" t="s">
        <v>74</v>
      </c>
      <c r="F52" s="22" t="s">
        <v>229</v>
      </c>
      <c r="G52" s="22" t="s">
        <v>230</v>
      </c>
      <c r="H52" s="126">
        <v>90000</v>
      </c>
      <c r="I52" s="126">
        <v>90000</v>
      </c>
      <c r="J52" s="126"/>
      <c r="K52" s="126"/>
      <c r="L52" s="126">
        <v>90000</v>
      </c>
      <c r="M52" s="126"/>
      <c r="N52" s="126"/>
      <c r="O52" s="126"/>
      <c r="P52" s="101"/>
      <c r="Q52" s="126"/>
      <c r="R52" s="126"/>
      <c r="S52" s="126"/>
      <c r="T52" s="126"/>
      <c r="U52" s="126"/>
      <c r="V52" s="126"/>
      <c r="W52" s="126"/>
    </row>
    <row r="53" s="1" customFormat="1" ht="18.75" customHeight="1" spans="1:23">
      <c r="A53" s="127" t="s">
        <v>51</v>
      </c>
      <c r="B53" s="22" t="s">
        <v>238</v>
      </c>
      <c r="C53" s="23" t="s">
        <v>167</v>
      </c>
      <c r="D53" s="22" t="s">
        <v>99</v>
      </c>
      <c r="E53" s="22" t="s">
        <v>100</v>
      </c>
      <c r="F53" s="22" t="s">
        <v>168</v>
      </c>
      <c r="G53" s="22" t="s">
        <v>169</v>
      </c>
      <c r="H53" s="126">
        <v>1059</v>
      </c>
      <c r="I53" s="126">
        <v>1059</v>
      </c>
      <c r="J53" s="126"/>
      <c r="K53" s="126"/>
      <c r="L53" s="126">
        <v>1059</v>
      </c>
      <c r="M53" s="126"/>
      <c r="N53" s="126"/>
      <c r="O53" s="126"/>
      <c r="P53" s="101"/>
      <c r="Q53" s="126"/>
      <c r="R53" s="126"/>
      <c r="S53" s="126"/>
      <c r="T53" s="126"/>
      <c r="U53" s="126"/>
      <c r="V53" s="126"/>
      <c r="W53" s="126"/>
    </row>
    <row r="54" s="1" customFormat="1" ht="18.75" customHeight="1" spans="1:23">
      <c r="A54" s="127" t="s">
        <v>51</v>
      </c>
      <c r="B54" s="22" t="s">
        <v>239</v>
      </c>
      <c r="C54" s="23" t="s">
        <v>110</v>
      </c>
      <c r="D54" s="22" t="s">
        <v>109</v>
      </c>
      <c r="E54" s="22" t="s">
        <v>110</v>
      </c>
      <c r="F54" s="22" t="s">
        <v>171</v>
      </c>
      <c r="G54" s="22" t="s">
        <v>110</v>
      </c>
      <c r="H54" s="126">
        <v>64908</v>
      </c>
      <c r="I54" s="126">
        <v>64908</v>
      </c>
      <c r="J54" s="126"/>
      <c r="K54" s="126"/>
      <c r="L54" s="126">
        <v>64908</v>
      </c>
      <c r="M54" s="126"/>
      <c r="N54" s="126"/>
      <c r="O54" s="126"/>
      <c r="P54" s="101"/>
      <c r="Q54" s="126"/>
      <c r="R54" s="126"/>
      <c r="S54" s="126"/>
      <c r="T54" s="126"/>
      <c r="U54" s="126"/>
      <c r="V54" s="126"/>
      <c r="W54" s="126"/>
    </row>
    <row r="55" s="1" customFormat="1" ht="18.75" customHeight="1" spans="1:23">
      <c r="A55" s="127" t="s">
        <v>51</v>
      </c>
      <c r="B55" s="22" t="s">
        <v>240</v>
      </c>
      <c r="C55" s="23" t="s">
        <v>207</v>
      </c>
      <c r="D55" s="22" t="s">
        <v>73</v>
      </c>
      <c r="E55" s="22" t="s">
        <v>74</v>
      </c>
      <c r="F55" s="22" t="s">
        <v>208</v>
      </c>
      <c r="G55" s="22" t="s">
        <v>207</v>
      </c>
      <c r="H55" s="126">
        <v>4800</v>
      </c>
      <c r="I55" s="126">
        <v>4800</v>
      </c>
      <c r="J55" s="126"/>
      <c r="K55" s="126"/>
      <c r="L55" s="126">
        <v>4800</v>
      </c>
      <c r="M55" s="126"/>
      <c r="N55" s="126"/>
      <c r="O55" s="126"/>
      <c r="P55" s="101"/>
      <c r="Q55" s="126"/>
      <c r="R55" s="126"/>
      <c r="S55" s="126"/>
      <c r="T55" s="126"/>
      <c r="U55" s="126"/>
      <c r="V55" s="126"/>
      <c r="W55" s="126"/>
    </row>
    <row r="56" s="1" customFormat="1" ht="18.75" customHeight="1" spans="1:23">
      <c r="A56" s="127" t="s">
        <v>51</v>
      </c>
      <c r="B56" s="22" t="s">
        <v>241</v>
      </c>
      <c r="C56" s="23" t="s">
        <v>177</v>
      </c>
      <c r="D56" s="22" t="s">
        <v>73</v>
      </c>
      <c r="E56" s="22" t="s">
        <v>74</v>
      </c>
      <c r="F56" s="22" t="s">
        <v>178</v>
      </c>
      <c r="G56" s="22" t="s">
        <v>179</v>
      </c>
      <c r="H56" s="126">
        <v>3010</v>
      </c>
      <c r="I56" s="126">
        <v>3010</v>
      </c>
      <c r="J56" s="126"/>
      <c r="K56" s="126"/>
      <c r="L56" s="126">
        <v>3010</v>
      </c>
      <c r="M56" s="126"/>
      <c r="N56" s="126"/>
      <c r="O56" s="126"/>
      <c r="P56" s="101"/>
      <c r="Q56" s="126"/>
      <c r="R56" s="126"/>
      <c r="S56" s="126"/>
      <c r="T56" s="126"/>
      <c r="U56" s="126"/>
      <c r="V56" s="126"/>
      <c r="W56" s="126"/>
    </row>
    <row r="57" s="1" customFormat="1" ht="18.75" customHeight="1" spans="1:23">
      <c r="A57" s="127" t="s">
        <v>51</v>
      </c>
      <c r="B57" s="22" t="s">
        <v>241</v>
      </c>
      <c r="C57" s="23" t="s">
        <v>177</v>
      </c>
      <c r="D57" s="22" t="s">
        <v>73</v>
      </c>
      <c r="E57" s="22" t="s">
        <v>74</v>
      </c>
      <c r="F57" s="22" t="s">
        <v>186</v>
      </c>
      <c r="G57" s="22" t="s">
        <v>187</v>
      </c>
      <c r="H57" s="126">
        <v>490</v>
      </c>
      <c r="I57" s="126">
        <v>490</v>
      </c>
      <c r="J57" s="126"/>
      <c r="K57" s="126"/>
      <c r="L57" s="126">
        <v>490</v>
      </c>
      <c r="M57" s="126"/>
      <c r="N57" s="126"/>
      <c r="O57" s="126"/>
      <c r="P57" s="101"/>
      <c r="Q57" s="126"/>
      <c r="R57" s="126"/>
      <c r="S57" s="126"/>
      <c r="T57" s="126"/>
      <c r="U57" s="126"/>
      <c r="V57" s="126"/>
      <c r="W57" s="126"/>
    </row>
    <row r="58" s="1" customFormat="1" ht="18.75" customHeight="1" spans="1:23">
      <c r="A58" s="127" t="s">
        <v>51</v>
      </c>
      <c r="B58" s="22" t="s">
        <v>241</v>
      </c>
      <c r="C58" s="23" t="s">
        <v>177</v>
      </c>
      <c r="D58" s="22" t="s">
        <v>73</v>
      </c>
      <c r="E58" s="22" t="s">
        <v>74</v>
      </c>
      <c r="F58" s="22" t="s">
        <v>190</v>
      </c>
      <c r="G58" s="22" t="s">
        <v>191</v>
      </c>
      <c r="H58" s="126">
        <v>5000</v>
      </c>
      <c r="I58" s="126">
        <v>5000</v>
      </c>
      <c r="J58" s="126"/>
      <c r="K58" s="126"/>
      <c r="L58" s="126">
        <v>5000</v>
      </c>
      <c r="M58" s="126"/>
      <c r="N58" s="126"/>
      <c r="O58" s="126"/>
      <c r="P58" s="101"/>
      <c r="Q58" s="126"/>
      <c r="R58" s="126"/>
      <c r="S58" s="126"/>
      <c r="T58" s="126"/>
      <c r="U58" s="126"/>
      <c r="V58" s="126"/>
      <c r="W58" s="126"/>
    </row>
    <row r="59" s="1" customFormat="1" ht="18.75" customHeight="1" spans="1:23">
      <c r="A59" s="127" t="s">
        <v>51</v>
      </c>
      <c r="B59" s="22" t="s">
        <v>241</v>
      </c>
      <c r="C59" s="23" t="s">
        <v>177</v>
      </c>
      <c r="D59" s="22" t="s">
        <v>73</v>
      </c>
      <c r="E59" s="22" t="s">
        <v>74</v>
      </c>
      <c r="F59" s="22" t="s">
        <v>200</v>
      </c>
      <c r="G59" s="22" t="s">
        <v>201</v>
      </c>
      <c r="H59" s="126">
        <v>2100</v>
      </c>
      <c r="I59" s="126">
        <v>2100</v>
      </c>
      <c r="J59" s="126"/>
      <c r="K59" s="126"/>
      <c r="L59" s="126">
        <v>2100</v>
      </c>
      <c r="M59" s="126"/>
      <c r="N59" s="126"/>
      <c r="O59" s="126"/>
      <c r="P59" s="101"/>
      <c r="Q59" s="126"/>
      <c r="R59" s="126"/>
      <c r="S59" s="126"/>
      <c r="T59" s="126"/>
      <c r="U59" s="126"/>
      <c r="V59" s="126"/>
      <c r="W59" s="126"/>
    </row>
    <row r="60" s="1" customFormat="1" ht="18.75" customHeight="1" spans="1:23">
      <c r="A60" s="127" t="s">
        <v>51</v>
      </c>
      <c r="B60" s="22" t="s">
        <v>241</v>
      </c>
      <c r="C60" s="23" t="s">
        <v>177</v>
      </c>
      <c r="D60" s="22" t="s">
        <v>73</v>
      </c>
      <c r="E60" s="22" t="s">
        <v>74</v>
      </c>
      <c r="F60" s="22" t="s">
        <v>202</v>
      </c>
      <c r="G60" s="22" t="s">
        <v>203</v>
      </c>
      <c r="H60" s="126">
        <v>5000</v>
      </c>
      <c r="I60" s="126">
        <v>5000</v>
      </c>
      <c r="J60" s="126"/>
      <c r="K60" s="126"/>
      <c r="L60" s="126">
        <v>5000</v>
      </c>
      <c r="M60" s="126"/>
      <c r="N60" s="126"/>
      <c r="O60" s="126"/>
      <c r="P60" s="101"/>
      <c r="Q60" s="126"/>
      <c r="R60" s="126"/>
      <c r="S60" s="126"/>
      <c r="T60" s="126"/>
      <c r="U60" s="126"/>
      <c r="V60" s="126"/>
      <c r="W60" s="126"/>
    </row>
    <row r="61" s="1" customFormat="1" ht="18.75" customHeight="1" spans="1:23">
      <c r="A61" s="127" t="s">
        <v>51</v>
      </c>
      <c r="B61" s="22" t="s">
        <v>241</v>
      </c>
      <c r="C61" s="23" t="s">
        <v>177</v>
      </c>
      <c r="D61" s="22" t="s">
        <v>73</v>
      </c>
      <c r="E61" s="22" t="s">
        <v>74</v>
      </c>
      <c r="F61" s="22" t="s">
        <v>186</v>
      </c>
      <c r="G61" s="22" t="s">
        <v>187</v>
      </c>
      <c r="H61" s="126">
        <v>2000</v>
      </c>
      <c r="I61" s="126">
        <v>2000</v>
      </c>
      <c r="J61" s="126"/>
      <c r="K61" s="126"/>
      <c r="L61" s="126">
        <v>2000</v>
      </c>
      <c r="M61" s="126"/>
      <c r="N61" s="126"/>
      <c r="O61" s="126"/>
      <c r="P61" s="101"/>
      <c r="Q61" s="126"/>
      <c r="R61" s="126"/>
      <c r="S61" s="126"/>
      <c r="T61" s="126"/>
      <c r="U61" s="126"/>
      <c r="V61" s="126"/>
      <c r="W61" s="126"/>
    </row>
    <row r="62" s="1" customFormat="1" ht="18.75" customHeight="1" spans="1:23">
      <c r="A62" s="127" t="s">
        <v>51</v>
      </c>
      <c r="B62" s="22" t="s">
        <v>242</v>
      </c>
      <c r="C62" s="23" t="s">
        <v>228</v>
      </c>
      <c r="D62" s="22" t="s">
        <v>73</v>
      </c>
      <c r="E62" s="22" t="s">
        <v>74</v>
      </c>
      <c r="F62" s="22" t="s">
        <v>229</v>
      </c>
      <c r="G62" s="22" t="s">
        <v>230</v>
      </c>
      <c r="H62" s="126">
        <v>18000</v>
      </c>
      <c r="I62" s="126">
        <v>18000</v>
      </c>
      <c r="J62" s="126"/>
      <c r="K62" s="126"/>
      <c r="L62" s="126">
        <v>18000</v>
      </c>
      <c r="M62" s="126"/>
      <c r="N62" s="126"/>
      <c r="O62" s="126"/>
      <c r="P62" s="101"/>
      <c r="Q62" s="126"/>
      <c r="R62" s="126"/>
      <c r="S62" s="126"/>
      <c r="T62" s="126"/>
      <c r="U62" s="126"/>
      <c r="V62" s="126"/>
      <c r="W62" s="126"/>
    </row>
    <row r="63" s="1" customFormat="1" ht="18.75" customHeight="1" spans="1:23">
      <c r="A63" s="127" t="s">
        <v>51</v>
      </c>
      <c r="B63" s="22" t="s">
        <v>242</v>
      </c>
      <c r="C63" s="23" t="s">
        <v>228</v>
      </c>
      <c r="D63" s="22" t="s">
        <v>73</v>
      </c>
      <c r="E63" s="22" t="s">
        <v>74</v>
      </c>
      <c r="F63" s="22" t="s">
        <v>229</v>
      </c>
      <c r="G63" s="22" t="s">
        <v>230</v>
      </c>
      <c r="H63" s="126">
        <v>36000</v>
      </c>
      <c r="I63" s="126">
        <v>36000</v>
      </c>
      <c r="J63" s="126"/>
      <c r="K63" s="126"/>
      <c r="L63" s="126">
        <v>36000</v>
      </c>
      <c r="M63" s="126"/>
      <c r="N63" s="126"/>
      <c r="O63" s="126"/>
      <c r="P63" s="101"/>
      <c r="Q63" s="126"/>
      <c r="R63" s="126"/>
      <c r="S63" s="126"/>
      <c r="T63" s="126"/>
      <c r="U63" s="126"/>
      <c r="V63" s="126"/>
      <c r="W63" s="126"/>
    </row>
    <row r="64" s="1" customFormat="1" ht="18.75" customHeight="1" spans="1:23">
      <c r="A64" s="127" t="s">
        <v>51</v>
      </c>
      <c r="B64" s="22" t="s">
        <v>243</v>
      </c>
      <c r="C64" s="23" t="s">
        <v>214</v>
      </c>
      <c r="D64" s="22" t="s">
        <v>73</v>
      </c>
      <c r="E64" s="22" t="s">
        <v>74</v>
      </c>
      <c r="F64" s="22" t="s">
        <v>215</v>
      </c>
      <c r="G64" s="22" t="s">
        <v>216</v>
      </c>
      <c r="H64" s="126">
        <v>214200</v>
      </c>
      <c r="I64" s="126">
        <v>214200</v>
      </c>
      <c r="J64" s="126"/>
      <c r="K64" s="126"/>
      <c r="L64" s="126">
        <v>214200</v>
      </c>
      <c r="M64" s="126"/>
      <c r="N64" s="126"/>
      <c r="O64" s="126"/>
      <c r="P64" s="101"/>
      <c r="Q64" s="126"/>
      <c r="R64" s="126"/>
      <c r="S64" s="126"/>
      <c r="T64" s="126"/>
      <c r="U64" s="126"/>
      <c r="V64" s="126"/>
      <c r="W64" s="126"/>
    </row>
    <row r="65" s="1" customFormat="1" ht="18.75" customHeight="1" spans="1:23">
      <c r="A65" s="127" t="s">
        <v>51</v>
      </c>
      <c r="B65" s="22" t="s">
        <v>244</v>
      </c>
      <c r="C65" s="23" t="s">
        <v>245</v>
      </c>
      <c r="D65" s="22" t="s">
        <v>73</v>
      </c>
      <c r="E65" s="22" t="s">
        <v>74</v>
      </c>
      <c r="F65" s="22" t="s">
        <v>221</v>
      </c>
      <c r="G65" s="22" t="s">
        <v>222</v>
      </c>
      <c r="H65" s="126">
        <v>2256</v>
      </c>
      <c r="I65" s="126">
        <v>2256</v>
      </c>
      <c r="J65" s="126"/>
      <c r="K65" s="126"/>
      <c r="L65" s="126">
        <v>2256</v>
      </c>
      <c r="M65" s="126"/>
      <c r="N65" s="126"/>
      <c r="O65" s="126"/>
      <c r="P65" s="101"/>
      <c r="Q65" s="126"/>
      <c r="R65" s="126"/>
      <c r="S65" s="126"/>
      <c r="T65" s="126"/>
      <c r="U65" s="126"/>
      <c r="V65" s="126"/>
      <c r="W65" s="126"/>
    </row>
    <row r="66" s="1" customFormat="1" ht="18.75" customHeight="1" spans="1:23">
      <c r="A66" s="127" t="s">
        <v>51</v>
      </c>
      <c r="B66" s="22" t="s">
        <v>244</v>
      </c>
      <c r="C66" s="23" t="s">
        <v>245</v>
      </c>
      <c r="D66" s="22" t="s">
        <v>87</v>
      </c>
      <c r="E66" s="22" t="s">
        <v>88</v>
      </c>
      <c r="F66" s="22" t="s">
        <v>223</v>
      </c>
      <c r="G66" s="22" t="s">
        <v>224</v>
      </c>
      <c r="H66" s="126">
        <v>64410</v>
      </c>
      <c r="I66" s="126">
        <v>64410</v>
      </c>
      <c r="J66" s="126"/>
      <c r="K66" s="126"/>
      <c r="L66" s="126">
        <v>64410</v>
      </c>
      <c r="M66" s="126"/>
      <c r="N66" s="126"/>
      <c r="O66" s="126"/>
      <c r="P66" s="101"/>
      <c r="Q66" s="126"/>
      <c r="R66" s="126"/>
      <c r="S66" s="126"/>
      <c r="T66" s="126"/>
      <c r="U66" s="126"/>
      <c r="V66" s="126"/>
      <c r="W66" s="126"/>
    </row>
    <row r="67" s="1" customFormat="1" ht="18.75" customHeight="1" spans="1:23">
      <c r="A67" s="127" t="s">
        <v>51</v>
      </c>
      <c r="B67" s="22" t="s">
        <v>244</v>
      </c>
      <c r="C67" s="23" t="s">
        <v>245</v>
      </c>
      <c r="D67" s="22" t="s">
        <v>99</v>
      </c>
      <c r="E67" s="22" t="s">
        <v>100</v>
      </c>
      <c r="F67" s="22" t="s">
        <v>168</v>
      </c>
      <c r="G67" s="22" t="s">
        <v>169</v>
      </c>
      <c r="H67" s="126">
        <v>26736</v>
      </c>
      <c r="I67" s="126">
        <v>26736</v>
      </c>
      <c r="J67" s="126"/>
      <c r="K67" s="126"/>
      <c r="L67" s="126">
        <v>26736</v>
      </c>
      <c r="M67" s="126"/>
      <c r="N67" s="126"/>
      <c r="O67" s="126"/>
      <c r="P67" s="101"/>
      <c r="Q67" s="126"/>
      <c r="R67" s="126"/>
      <c r="S67" s="126"/>
      <c r="T67" s="126"/>
      <c r="U67" s="126"/>
      <c r="V67" s="126"/>
      <c r="W67" s="126"/>
    </row>
    <row r="68" s="1" customFormat="1" ht="18.75" customHeight="1" spans="1:23">
      <c r="A68" s="127" t="s">
        <v>51</v>
      </c>
      <c r="B68" s="22" t="s">
        <v>244</v>
      </c>
      <c r="C68" s="23" t="s">
        <v>245</v>
      </c>
      <c r="D68" s="22" t="s">
        <v>101</v>
      </c>
      <c r="E68" s="22" t="s">
        <v>102</v>
      </c>
      <c r="F68" s="22" t="s">
        <v>225</v>
      </c>
      <c r="G68" s="22" t="s">
        <v>226</v>
      </c>
      <c r="H68" s="126">
        <v>12912</v>
      </c>
      <c r="I68" s="126">
        <v>12912</v>
      </c>
      <c r="J68" s="126"/>
      <c r="K68" s="126"/>
      <c r="L68" s="126">
        <v>12912</v>
      </c>
      <c r="M68" s="126"/>
      <c r="N68" s="126"/>
      <c r="O68" s="126"/>
      <c r="P68" s="101"/>
      <c r="Q68" s="126"/>
      <c r="R68" s="126"/>
      <c r="S68" s="126"/>
      <c r="T68" s="126"/>
      <c r="U68" s="126"/>
      <c r="V68" s="126"/>
      <c r="W68" s="126"/>
    </row>
    <row r="69" s="1" customFormat="1" ht="18.75" customHeight="1" spans="1:23">
      <c r="A69" s="127" t="s">
        <v>51</v>
      </c>
      <c r="B69" s="22" t="s">
        <v>244</v>
      </c>
      <c r="C69" s="23" t="s">
        <v>245</v>
      </c>
      <c r="D69" s="22" t="s">
        <v>103</v>
      </c>
      <c r="E69" s="22" t="s">
        <v>104</v>
      </c>
      <c r="F69" s="22" t="s">
        <v>221</v>
      </c>
      <c r="G69" s="22" t="s">
        <v>222</v>
      </c>
      <c r="H69" s="126">
        <v>648</v>
      </c>
      <c r="I69" s="126">
        <v>648</v>
      </c>
      <c r="J69" s="126"/>
      <c r="K69" s="126"/>
      <c r="L69" s="126">
        <v>648</v>
      </c>
      <c r="M69" s="126"/>
      <c r="N69" s="126"/>
      <c r="O69" s="126"/>
      <c r="P69" s="101"/>
      <c r="Q69" s="126"/>
      <c r="R69" s="126"/>
      <c r="S69" s="126"/>
      <c r="T69" s="126"/>
      <c r="U69" s="126"/>
      <c r="V69" s="126"/>
      <c r="W69" s="126"/>
    </row>
    <row r="70" s="1" customFormat="1" ht="18.75" customHeight="1" spans="1:23">
      <c r="A70" s="25" t="s">
        <v>32</v>
      </c>
      <c r="B70" s="25"/>
      <c r="C70" s="25"/>
      <c r="D70" s="25"/>
      <c r="E70" s="25"/>
      <c r="F70" s="25"/>
      <c r="G70" s="25"/>
      <c r="H70" s="126">
        <f>SUM(H11:H69)</f>
        <v>21333097</v>
      </c>
      <c r="I70" s="126">
        <f>SUM(I11:I69)</f>
        <v>21333097</v>
      </c>
      <c r="J70" s="126">
        <f>SUM(J11:J69)</f>
        <v>0</v>
      </c>
      <c r="K70" s="126">
        <f>SUM(K11:K69)</f>
        <v>0</v>
      </c>
      <c r="L70" s="126">
        <f>SUM(L11:L69)</f>
        <v>21333097</v>
      </c>
      <c r="M70" s="126"/>
      <c r="N70" s="126"/>
      <c r="O70" s="126"/>
      <c r="P70" s="126"/>
      <c r="Q70" s="126"/>
      <c r="R70" s="126"/>
      <c r="S70" s="126"/>
      <c r="T70" s="126"/>
      <c r="U70" s="126"/>
      <c r="V70" s="126"/>
      <c r="W70" s="126"/>
    </row>
  </sheetData>
  <mergeCells count="30">
    <mergeCell ref="A3:W3"/>
    <mergeCell ref="A4:G4"/>
    <mergeCell ref="H5:W5"/>
    <mergeCell ref="I6:M6"/>
    <mergeCell ref="N6:P6"/>
    <mergeCell ref="R6:W6"/>
    <mergeCell ref="A70:G7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8"/>
  <sheetViews>
    <sheetView showZeros="0" tabSelected="1" zoomScale="85" zoomScaleNormal="85" workbookViewId="0">
      <pane ySplit="1" topLeftCell="A2" activePane="bottomLeft" state="frozen"/>
      <selection/>
      <selection pane="bottomLeft" activeCell="F9" sqref="F9"/>
    </sheetView>
  </sheetViews>
  <sheetFormatPr defaultColWidth="9.10833333333333" defaultRowHeight="14.25" customHeight="1"/>
  <cols>
    <col min="1" max="1" width="14.55" customWidth="1"/>
    <col min="2" max="2" width="21" customWidth="1"/>
    <col min="3" max="3" width="31.3333333333333" customWidth="1"/>
    <col min="4" max="4" width="36.15" customWidth="1"/>
    <col min="5" max="5" width="8.10833333333333" customWidth="1"/>
    <col min="6" max="6" width="19.7833333333333" customWidth="1"/>
    <col min="7" max="7" width="6.775" customWidth="1"/>
    <col min="8" max="8" width="16.9666666666667" customWidth="1"/>
    <col min="9" max="16" width="14.2166666666667" customWidth="1"/>
    <col min="17" max="17" width="13.55" customWidth="1"/>
    <col min="18" max="23" width="15.216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24"/>
      <c r="W2" s="57" t="s">
        <v>246</v>
      </c>
    </row>
    <row r="3" ht="27.85" customHeight="1" spans="1:23">
      <c r="A3" s="26" t="s">
        <v>247</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单位名称：中共新平彝族傣族自治县纪律检查委员会</v>
      </c>
      <c r="B4" s="121" t="str">
        <f t="shared" ref="B4" si="0">"单位名称："&amp;"绩效评价中心"</f>
        <v>单位名称：绩效评价中心</v>
      </c>
      <c r="C4" s="121"/>
      <c r="D4" s="121"/>
      <c r="E4" s="121"/>
      <c r="F4" s="121"/>
      <c r="G4" s="121"/>
      <c r="H4" s="121"/>
      <c r="I4" s="121"/>
      <c r="J4" s="8"/>
      <c r="K4" s="8"/>
      <c r="L4" s="8"/>
      <c r="M4" s="8"/>
      <c r="N4" s="8"/>
      <c r="O4" s="8"/>
      <c r="P4" s="8"/>
      <c r="Q4" s="8"/>
      <c r="U4" s="124"/>
      <c r="W4" s="110" t="s">
        <v>136</v>
      </c>
    </row>
    <row r="5" ht="21.8" customHeight="1" spans="1:23">
      <c r="A5" s="10" t="s">
        <v>248</v>
      </c>
      <c r="B5" s="10" t="s">
        <v>146</v>
      </c>
      <c r="C5" s="10" t="s">
        <v>147</v>
      </c>
      <c r="D5" s="10" t="s">
        <v>249</v>
      </c>
      <c r="E5" s="11" t="s">
        <v>148</v>
      </c>
      <c r="F5" s="11" t="s">
        <v>149</v>
      </c>
      <c r="G5" s="11" t="s">
        <v>150</v>
      </c>
      <c r="H5" s="11" t="s">
        <v>151</v>
      </c>
      <c r="I5" s="65" t="s">
        <v>32</v>
      </c>
      <c r="J5" s="65" t="s">
        <v>250</v>
      </c>
      <c r="K5" s="65"/>
      <c r="L5" s="65"/>
      <c r="M5" s="65"/>
      <c r="N5" s="122" t="s">
        <v>153</v>
      </c>
      <c r="O5" s="122"/>
      <c r="P5" s="122"/>
      <c r="Q5" s="11" t="s">
        <v>38</v>
      </c>
      <c r="R5" s="12" t="s">
        <v>57</v>
      </c>
      <c r="S5" s="13"/>
      <c r="T5" s="13"/>
      <c r="U5" s="13"/>
      <c r="V5" s="13"/>
      <c r="W5" s="14"/>
    </row>
    <row r="6" ht="21.8" customHeight="1" spans="1:23">
      <c r="A6" s="15"/>
      <c r="B6" s="15"/>
      <c r="C6" s="15"/>
      <c r="D6" s="15"/>
      <c r="E6" s="16"/>
      <c r="F6" s="16"/>
      <c r="G6" s="16"/>
      <c r="H6" s="16"/>
      <c r="I6" s="65"/>
      <c r="J6" s="49" t="s">
        <v>35</v>
      </c>
      <c r="K6" s="49"/>
      <c r="L6" s="49" t="s">
        <v>36</v>
      </c>
      <c r="M6" s="49" t="s">
        <v>37</v>
      </c>
      <c r="N6" s="123" t="s">
        <v>35</v>
      </c>
      <c r="O6" s="123" t="s">
        <v>36</v>
      </c>
      <c r="P6" s="123" t="s">
        <v>37</v>
      </c>
      <c r="Q6" s="16"/>
      <c r="R6" s="11" t="s">
        <v>34</v>
      </c>
      <c r="S6" s="11" t="s">
        <v>45</v>
      </c>
      <c r="T6" s="11" t="s">
        <v>159</v>
      </c>
      <c r="U6" s="11" t="s">
        <v>41</v>
      </c>
      <c r="V6" s="11" t="s">
        <v>42</v>
      </c>
      <c r="W6" s="11" t="s">
        <v>43</v>
      </c>
    </row>
    <row r="7" ht="40.6" customHeight="1" spans="1:23">
      <c r="A7" s="18"/>
      <c r="B7" s="18"/>
      <c r="C7" s="18"/>
      <c r="D7" s="18"/>
      <c r="E7" s="19"/>
      <c r="F7" s="19"/>
      <c r="G7" s="19"/>
      <c r="H7" s="19"/>
      <c r="I7" s="65"/>
      <c r="J7" s="49" t="s">
        <v>34</v>
      </c>
      <c r="K7" s="49" t="s">
        <v>251</v>
      </c>
      <c r="L7" s="49"/>
      <c r="M7" s="49"/>
      <c r="N7" s="19"/>
      <c r="O7" s="19"/>
      <c r="P7" s="19"/>
      <c r="Q7" s="19"/>
      <c r="R7" s="19"/>
      <c r="S7" s="19"/>
      <c r="T7" s="19"/>
      <c r="U7" s="20"/>
      <c r="V7" s="19"/>
      <c r="W7" s="19"/>
    </row>
    <row r="8" ht="15.0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18.75" customHeight="1" spans="1:23">
      <c r="A9" s="22"/>
      <c r="B9" s="22"/>
      <c r="C9" s="23" t="s">
        <v>252</v>
      </c>
      <c r="D9" s="22"/>
      <c r="E9" s="22"/>
      <c r="F9" s="22"/>
      <c r="G9" s="22"/>
      <c r="H9" s="22"/>
      <c r="I9" s="24">
        <v>345000</v>
      </c>
      <c r="J9" s="24">
        <v>345000</v>
      </c>
      <c r="K9" s="24">
        <v>345000</v>
      </c>
      <c r="L9" s="24"/>
      <c r="M9" s="24"/>
      <c r="N9" s="24"/>
      <c r="O9" s="24"/>
      <c r="P9" s="24"/>
      <c r="Q9" s="24"/>
      <c r="R9" s="24"/>
      <c r="S9" s="24"/>
      <c r="T9" s="24"/>
      <c r="U9" s="24"/>
      <c r="V9" s="24"/>
      <c r="W9" s="24"/>
    </row>
    <row r="10" s="1" customFormat="1" ht="18.75" customHeight="1" spans="1:23">
      <c r="A10" s="22" t="s">
        <v>253</v>
      </c>
      <c r="B10" s="22" t="s">
        <v>254</v>
      </c>
      <c r="C10" s="23" t="s">
        <v>252</v>
      </c>
      <c r="D10" s="22" t="s">
        <v>47</v>
      </c>
      <c r="E10" s="22" t="s">
        <v>69</v>
      </c>
      <c r="F10" s="22" t="s">
        <v>70</v>
      </c>
      <c r="G10" s="22" t="s">
        <v>255</v>
      </c>
      <c r="H10" s="22" t="s">
        <v>256</v>
      </c>
      <c r="I10" s="24">
        <v>345000</v>
      </c>
      <c r="J10" s="24">
        <v>345000</v>
      </c>
      <c r="K10" s="24">
        <v>345000</v>
      </c>
      <c r="L10" s="24"/>
      <c r="M10" s="24"/>
      <c r="N10" s="24"/>
      <c r="O10" s="24"/>
      <c r="P10" s="24"/>
      <c r="Q10" s="24"/>
      <c r="R10" s="24"/>
      <c r="S10" s="24"/>
      <c r="T10" s="24"/>
      <c r="U10" s="24"/>
      <c r="V10" s="24"/>
      <c r="W10" s="24"/>
    </row>
    <row r="11" s="1" customFormat="1" ht="18.75" customHeight="1" spans="1:23">
      <c r="A11" s="101"/>
      <c r="B11" s="101"/>
      <c r="C11" s="23" t="s">
        <v>257</v>
      </c>
      <c r="D11" s="101"/>
      <c r="E11" s="101"/>
      <c r="F11" s="101"/>
      <c r="G11" s="101"/>
      <c r="H11" s="101"/>
      <c r="I11" s="24">
        <v>1339500</v>
      </c>
      <c r="J11" s="24">
        <v>1339500</v>
      </c>
      <c r="K11" s="24">
        <v>1339500</v>
      </c>
      <c r="L11" s="24"/>
      <c r="M11" s="24"/>
      <c r="N11" s="24"/>
      <c r="O11" s="24"/>
      <c r="P11" s="101"/>
      <c r="Q11" s="24"/>
      <c r="R11" s="24"/>
      <c r="S11" s="24"/>
      <c r="T11" s="24"/>
      <c r="U11" s="24"/>
      <c r="V11" s="24"/>
      <c r="W11" s="24"/>
    </row>
    <row r="12" s="1" customFormat="1" ht="18.75" customHeight="1" spans="1:23">
      <c r="A12" s="22" t="s">
        <v>258</v>
      </c>
      <c r="B12" s="22" t="s">
        <v>259</v>
      </c>
      <c r="C12" s="23" t="s">
        <v>257</v>
      </c>
      <c r="D12" s="22" t="s">
        <v>47</v>
      </c>
      <c r="E12" s="22" t="s">
        <v>69</v>
      </c>
      <c r="F12" s="22" t="s">
        <v>70</v>
      </c>
      <c r="G12" s="22" t="s">
        <v>178</v>
      </c>
      <c r="H12" s="22" t="s">
        <v>179</v>
      </c>
      <c r="I12" s="24">
        <v>489500</v>
      </c>
      <c r="J12" s="24">
        <v>489500</v>
      </c>
      <c r="K12" s="24">
        <v>489500</v>
      </c>
      <c r="L12" s="24"/>
      <c r="M12" s="24"/>
      <c r="N12" s="24"/>
      <c r="O12" s="24"/>
      <c r="P12" s="101"/>
      <c r="Q12" s="24"/>
      <c r="R12" s="24"/>
      <c r="S12" s="24"/>
      <c r="T12" s="24"/>
      <c r="U12" s="24"/>
      <c r="V12" s="24"/>
      <c r="W12" s="24"/>
    </row>
    <row r="13" s="1" customFormat="1" ht="18.75" customHeight="1" spans="1:23">
      <c r="A13" s="22" t="s">
        <v>258</v>
      </c>
      <c r="B13" s="22" t="s">
        <v>259</v>
      </c>
      <c r="C13" s="23" t="s">
        <v>257</v>
      </c>
      <c r="D13" s="22" t="s">
        <v>47</v>
      </c>
      <c r="E13" s="22" t="s">
        <v>69</v>
      </c>
      <c r="F13" s="22" t="s">
        <v>70</v>
      </c>
      <c r="G13" s="22" t="s">
        <v>180</v>
      </c>
      <c r="H13" s="22" t="s">
        <v>181</v>
      </c>
      <c r="I13" s="24">
        <v>50000</v>
      </c>
      <c r="J13" s="24">
        <v>50000</v>
      </c>
      <c r="K13" s="24">
        <v>50000</v>
      </c>
      <c r="L13" s="24"/>
      <c r="M13" s="24"/>
      <c r="N13" s="24"/>
      <c r="O13" s="24"/>
      <c r="P13" s="101"/>
      <c r="Q13" s="24"/>
      <c r="R13" s="24"/>
      <c r="S13" s="24"/>
      <c r="T13" s="24"/>
      <c r="U13" s="24"/>
      <c r="V13" s="24"/>
      <c r="W13" s="24"/>
    </row>
    <row r="14" s="1" customFormat="1" ht="18.75" customHeight="1" spans="1:23">
      <c r="A14" s="22" t="s">
        <v>258</v>
      </c>
      <c r="B14" s="22" t="s">
        <v>259</v>
      </c>
      <c r="C14" s="23" t="s">
        <v>257</v>
      </c>
      <c r="D14" s="22" t="s">
        <v>47</v>
      </c>
      <c r="E14" s="22" t="s">
        <v>69</v>
      </c>
      <c r="F14" s="22" t="s">
        <v>70</v>
      </c>
      <c r="G14" s="22" t="s">
        <v>190</v>
      </c>
      <c r="H14" s="22" t="s">
        <v>191</v>
      </c>
      <c r="I14" s="24">
        <v>200000</v>
      </c>
      <c r="J14" s="24">
        <v>200000</v>
      </c>
      <c r="K14" s="24">
        <v>200000</v>
      </c>
      <c r="L14" s="24"/>
      <c r="M14" s="24"/>
      <c r="N14" s="24"/>
      <c r="O14" s="24"/>
      <c r="P14" s="101"/>
      <c r="Q14" s="24"/>
      <c r="R14" s="24"/>
      <c r="S14" s="24"/>
      <c r="T14" s="24"/>
      <c r="U14" s="24"/>
      <c r="V14" s="24"/>
      <c r="W14" s="24"/>
    </row>
    <row r="15" s="1" customFormat="1" ht="18.75" customHeight="1" spans="1:23">
      <c r="A15" s="22" t="s">
        <v>258</v>
      </c>
      <c r="B15" s="22" t="s">
        <v>259</v>
      </c>
      <c r="C15" s="23" t="s">
        <v>257</v>
      </c>
      <c r="D15" s="22" t="s">
        <v>47</v>
      </c>
      <c r="E15" s="22" t="s">
        <v>69</v>
      </c>
      <c r="F15" s="22" t="s">
        <v>70</v>
      </c>
      <c r="G15" s="22" t="s">
        <v>192</v>
      </c>
      <c r="H15" s="22" t="s">
        <v>193</v>
      </c>
      <c r="I15" s="24">
        <v>50000</v>
      </c>
      <c r="J15" s="24">
        <v>50000</v>
      </c>
      <c r="K15" s="24">
        <v>50000</v>
      </c>
      <c r="L15" s="24"/>
      <c r="M15" s="24"/>
      <c r="N15" s="24"/>
      <c r="O15" s="24"/>
      <c r="P15" s="101"/>
      <c r="Q15" s="24"/>
      <c r="R15" s="24"/>
      <c r="S15" s="24"/>
      <c r="T15" s="24"/>
      <c r="U15" s="24"/>
      <c r="V15" s="24"/>
      <c r="W15" s="24"/>
    </row>
    <row r="16" s="1" customFormat="1" ht="18.75" customHeight="1" spans="1:23">
      <c r="A16" s="22" t="s">
        <v>258</v>
      </c>
      <c r="B16" s="22" t="s">
        <v>259</v>
      </c>
      <c r="C16" s="23" t="s">
        <v>257</v>
      </c>
      <c r="D16" s="22" t="s">
        <v>47</v>
      </c>
      <c r="E16" s="22" t="s">
        <v>69</v>
      </c>
      <c r="F16" s="22" t="s">
        <v>70</v>
      </c>
      <c r="G16" s="22" t="s">
        <v>194</v>
      </c>
      <c r="H16" s="22" t="s">
        <v>195</v>
      </c>
      <c r="I16" s="24">
        <v>30000</v>
      </c>
      <c r="J16" s="24">
        <v>30000</v>
      </c>
      <c r="K16" s="24">
        <v>30000</v>
      </c>
      <c r="L16" s="24"/>
      <c r="M16" s="24"/>
      <c r="N16" s="24"/>
      <c r="O16" s="24"/>
      <c r="P16" s="101"/>
      <c r="Q16" s="24"/>
      <c r="R16" s="24"/>
      <c r="S16" s="24"/>
      <c r="T16" s="24"/>
      <c r="U16" s="24"/>
      <c r="V16" s="24"/>
      <c r="W16" s="24"/>
    </row>
    <row r="17" s="1" customFormat="1" ht="18.75" customHeight="1" spans="1:23">
      <c r="A17" s="22" t="s">
        <v>258</v>
      </c>
      <c r="B17" s="22" t="s">
        <v>259</v>
      </c>
      <c r="C17" s="23" t="s">
        <v>257</v>
      </c>
      <c r="D17" s="22" t="s">
        <v>47</v>
      </c>
      <c r="E17" s="22" t="s">
        <v>69</v>
      </c>
      <c r="F17" s="22" t="s">
        <v>70</v>
      </c>
      <c r="G17" s="22" t="s">
        <v>196</v>
      </c>
      <c r="H17" s="22" t="s">
        <v>197</v>
      </c>
      <c r="I17" s="24">
        <v>30000</v>
      </c>
      <c r="J17" s="24">
        <v>30000</v>
      </c>
      <c r="K17" s="24">
        <v>30000</v>
      </c>
      <c r="L17" s="24"/>
      <c r="M17" s="24"/>
      <c r="N17" s="24"/>
      <c r="O17" s="24"/>
      <c r="P17" s="101"/>
      <c r="Q17" s="24"/>
      <c r="R17" s="24"/>
      <c r="S17" s="24"/>
      <c r="T17" s="24"/>
      <c r="U17" s="24"/>
      <c r="V17" s="24"/>
      <c r="W17" s="24"/>
    </row>
    <row r="18" s="1" customFormat="1" ht="18.75" customHeight="1" spans="1:23">
      <c r="A18" s="22" t="s">
        <v>258</v>
      </c>
      <c r="B18" s="22" t="s">
        <v>259</v>
      </c>
      <c r="C18" s="23" t="s">
        <v>257</v>
      </c>
      <c r="D18" s="22" t="s">
        <v>47</v>
      </c>
      <c r="E18" s="22" t="s">
        <v>69</v>
      </c>
      <c r="F18" s="22" t="s">
        <v>70</v>
      </c>
      <c r="G18" s="22" t="s">
        <v>205</v>
      </c>
      <c r="H18" s="22" t="s">
        <v>140</v>
      </c>
      <c r="I18" s="24">
        <v>40000</v>
      </c>
      <c r="J18" s="24">
        <v>40000</v>
      </c>
      <c r="K18" s="24">
        <v>40000</v>
      </c>
      <c r="L18" s="24"/>
      <c r="M18" s="24"/>
      <c r="N18" s="24"/>
      <c r="O18" s="24"/>
      <c r="P18" s="101"/>
      <c r="Q18" s="24"/>
      <c r="R18" s="24"/>
      <c r="S18" s="24"/>
      <c r="T18" s="24"/>
      <c r="U18" s="24"/>
      <c r="V18" s="24"/>
      <c r="W18" s="24"/>
    </row>
    <row r="19" s="1" customFormat="1" ht="18.75" customHeight="1" spans="1:23">
      <c r="A19" s="22" t="s">
        <v>258</v>
      </c>
      <c r="B19" s="22" t="s">
        <v>259</v>
      </c>
      <c r="C19" s="23" t="s">
        <v>257</v>
      </c>
      <c r="D19" s="22" t="s">
        <v>47</v>
      </c>
      <c r="E19" s="22" t="s">
        <v>69</v>
      </c>
      <c r="F19" s="22" t="s">
        <v>70</v>
      </c>
      <c r="G19" s="22" t="s">
        <v>198</v>
      </c>
      <c r="H19" s="22" t="s">
        <v>199</v>
      </c>
      <c r="I19" s="24">
        <v>50000</v>
      </c>
      <c r="J19" s="24">
        <v>50000</v>
      </c>
      <c r="K19" s="24">
        <v>50000</v>
      </c>
      <c r="L19" s="24"/>
      <c r="M19" s="24"/>
      <c r="N19" s="24"/>
      <c r="O19" s="24"/>
      <c r="P19" s="101"/>
      <c r="Q19" s="24"/>
      <c r="R19" s="24"/>
      <c r="S19" s="24"/>
      <c r="T19" s="24"/>
      <c r="U19" s="24"/>
      <c r="V19" s="24"/>
      <c r="W19" s="24"/>
    </row>
    <row r="20" s="1" customFormat="1" ht="18.75" customHeight="1" spans="1:23">
      <c r="A20" s="22" t="s">
        <v>258</v>
      </c>
      <c r="B20" s="22" t="s">
        <v>259</v>
      </c>
      <c r="C20" s="23" t="s">
        <v>257</v>
      </c>
      <c r="D20" s="22" t="s">
        <v>47</v>
      </c>
      <c r="E20" s="22" t="s">
        <v>69</v>
      </c>
      <c r="F20" s="22" t="s">
        <v>70</v>
      </c>
      <c r="G20" s="22" t="s">
        <v>260</v>
      </c>
      <c r="H20" s="22" t="s">
        <v>261</v>
      </c>
      <c r="I20" s="24">
        <v>150000</v>
      </c>
      <c r="J20" s="24">
        <v>150000</v>
      </c>
      <c r="K20" s="24">
        <v>150000</v>
      </c>
      <c r="L20" s="24"/>
      <c r="M20" s="24"/>
      <c r="N20" s="24"/>
      <c r="O20" s="24"/>
      <c r="P20" s="101"/>
      <c r="Q20" s="24"/>
      <c r="R20" s="24"/>
      <c r="S20" s="24"/>
      <c r="T20" s="24"/>
      <c r="U20" s="24"/>
      <c r="V20" s="24"/>
      <c r="W20" s="24"/>
    </row>
    <row r="21" s="1" customFormat="1" ht="18.75" customHeight="1" spans="1:23">
      <c r="A21" s="22" t="s">
        <v>258</v>
      </c>
      <c r="B21" s="22" t="s">
        <v>259</v>
      </c>
      <c r="C21" s="23" t="s">
        <v>257</v>
      </c>
      <c r="D21" s="22" t="s">
        <v>47</v>
      </c>
      <c r="E21" s="22" t="s">
        <v>69</v>
      </c>
      <c r="F21" s="22" t="s">
        <v>70</v>
      </c>
      <c r="G21" s="22" t="s">
        <v>174</v>
      </c>
      <c r="H21" s="22" t="s">
        <v>175</v>
      </c>
      <c r="I21" s="24">
        <v>250000</v>
      </c>
      <c r="J21" s="24">
        <v>250000</v>
      </c>
      <c r="K21" s="24">
        <v>250000</v>
      </c>
      <c r="L21" s="24"/>
      <c r="M21" s="24"/>
      <c r="N21" s="24"/>
      <c r="O21" s="24"/>
      <c r="P21" s="101"/>
      <c r="Q21" s="24"/>
      <c r="R21" s="24"/>
      <c r="S21" s="24"/>
      <c r="T21" s="24"/>
      <c r="U21" s="24"/>
      <c r="V21" s="24"/>
      <c r="W21" s="24"/>
    </row>
    <row r="22" s="1" customFormat="1" ht="18.75" customHeight="1" spans="1:23">
      <c r="A22" s="101"/>
      <c r="B22" s="101"/>
      <c r="C22" s="23" t="s">
        <v>262</v>
      </c>
      <c r="D22" s="101"/>
      <c r="E22" s="101"/>
      <c r="F22" s="101"/>
      <c r="G22" s="101"/>
      <c r="H22" s="101"/>
      <c r="I22" s="24">
        <v>28104</v>
      </c>
      <c r="J22" s="24">
        <v>28104</v>
      </c>
      <c r="K22" s="24">
        <v>28104</v>
      </c>
      <c r="L22" s="24"/>
      <c r="M22" s="24"/>
      <c r="N22" s="24"/>
      <c r="O22" s="24"/>
      <c r="P22" s="101"/>
      <c r="Q22" s="24"/>
      <c r="R22" s="24"/>
      <c r="S22" s="24"/>
      <c r="T22" s="24"/>
      <c r="U22" s="24"/>
      <c r="V22" s="24"/>
      <c r="W22" s="24"/>
    </row>
    <row r="23" s="1" customFormat="1" ht="18.75" customHeight="1" spans="1:23">
      <c r="A23" s="22" t="s">
        <v>263</v>
      </c>
      <c r="B23" s="22" t="s">
        <v>264</v>
      </c>
      <c r="C23" s="23" t="s">
        <v>262</v>
      </c>
      <c r="D23" s="22" t="s">
        <v>47</v>
      </c>
      <c r="E23" s="22" t="s">
        <v>91</v>
      </c>
      <c r="F23" s="22" t="s">
        <v>92</v>
      </c>
      <c r="G23" s="22" t="s">
        <v>265</v>
      </c>
      <c r="H23" s="22" t="s">
        <v>236</v>
      </c>
      <c r="I23" s="24">
        <v>28104</v>
      </c>
      <c r="J23" s="24">
        <v>28104</v>
      </c>
      <c r="K23" s="24">
        <v>28104</v>
      </c>
      <c r="L23" s="24"/>
      <c r="M23" s="24"/>
      <c r="N23" s="24"/>
      <c r="O23" s="24"/>
      <c r="P23" s="101"/>
      <c r="Q23" s="24"/>
      <c r="R23" s="24"/>
      <c r="S23" s="24"/>
      <c r="T23" s="24"/>
      <c r="U23" s="24"/>
      <c r="V23" s="24"/>
      <c r="W23" s="24"/>
    </row>
    <row r="24" s="1" customFormat="1" ht="18.75" customHeight="1" spans="1:23">
      <c r="A24" s="101"/>
      <c r="B24" s="101"/>
      <c r="C24" s="23" t="s">
        <v>266</v>
      </c>
      <c r="D24" s="101"/>
      <c r="E24" s="101"/>
      <c r="F24" s="101"/>
      <c r="G24" s="101"/>
      <c r="H24" s="101"/>
      <c r="I24" s="24">
        <v>26120</v>
      </c>
      <c r="J24" s="24">
        <v>26120</v>
      </c>
      <c r="K24" s="24">
        <v>26120</v>
      </c>
      <c r="L24" s="24"/>
      <c r="M24" s="24"/>
      <c r="N24" s="24"/>
      <c r="O24" s="24"/>
      <c r="P24" s="101"/>
      <c r="Q24" s="24"/>
      <c r="R24" s="24"/>
      <c r="S24" s="24"/>
      <c r="T24" s="24"/>
      <c r="U24" s="24"/>
      <c r="V24" s="24"/>
      <c r="W24" s="24"/>
    </row>
    <row r="25" s="1" customFormat="1" ht="18.75" customHeight="1" spans="1:23">
      <c r="A25" s="22" t="s">
        <v>253</v>
      </c>
      <c r="B25" s="22" t="s">
        <v>267</v>
      </c>
      <c r="C25" s="23" t="s">
        <v>266</v>
      </c>
      <c r="D25" s="22" t="s">
        <v>47</v>
      </c>
      <c r="E25" s="22" t="s">
        <v>79</v>
      </c>
      <c r="F25" s="22" t="s">
        <v>72</v>
      </c>
      <c r="G25" s="22" t="s">
        <v>178</v>
      </c>
      <c r="H25" s="22" t="s">
        <v>179</v>
      </c>
      <c r="I25" s="24">
        <v>3000</v>
      </c>
      <c r="J25" s="24">
        <v>3000</v>
      </c>
      <c r="K25" s="24">
        <v>3000</v>
      </c>
      <c r="L25" s="24"/>
      <c r="M25" s="24"/>
      <c r="N25" s="24"/>
      <c r="O25" s="24"/>
      <c r="P25" s="101"/>
      <c r="Q25" s="24"/>
      <c r="R25" s="24"/>
      <c r="S25" s="24"/>
      <c r="T25" s="24"/>
      <c r="U25" s="24"/>
      <c r="V25" s="24"/>
      <c r="W25" s="24"/>
    </row>
    <row r="26" s="1" customFormat="1" ht="18.75" customHeight="1" spans="1:23">
      <c r="A26" s="22" t="s">
        <v>253</v>
      </c>
      <c r="B26" s="22" t="s">
        <v>267</v>
      </c>
      <c r="C26" s="23" t="s">
        <v>266</v>
      </c>
      <c r="D26" s="22" t="s">
        <v>47</v>
      </c>
      <c r="E26" s="22" t="s">
        <v>79</v>
      </c>
      <c r="F26" s="22" t="s">
        <v>72</v>
      </c>
      <c r="G26" s="22" t="s">
        <v>265</v>
      </c>
      <c r="H26" s="22" t="s">
        <v>236</v>
      </c>
      <c r="I26" s="24">
        <v>3120</v>
      </c>
      <c r="J26" s="24">
        <v>3120</v>
      </c>
      <c r="K26" s="24">
        <v>3120</v>
      </c>
      <c r="L26" s="24"/>
      <c r="M26" s="24"/>
      <c r="N26" s="24"/>
      <c r="O26" s="24"/>
      <c r="P26" s="101"/>
      <c r="Q26" s="24"/>
      <c r="R26" s="24"/>
      <c r="S26" s="24"/>
      <c r="T26" s="24"/>
      <c r="U26" s="24"/>
      <c r="V26" s="24"/>
      <c r="W26" s="24"/>
    </row>
    <row r="27" s="1" customFormat="1" ht="18.75" customHeight="1" spans="1:23">
      <c r="A27" s="22" t="s">
        <v>253</v>
      </c>
      <c r="B27" s="22" t="s">
        <v>267</v>
      </c>
      <c r="C27" s="23" t="s">
        <v>266</v>
      </c>
      <c r="D27" s="22" t="s">
        <v>47</v>
      </c>
      <c r="E27" s="22" t="s">
        <v>80</v>
      </c>
      <c r="F27" s="22" t="s">
        <v>78</v>
      </c>
      <c r="G27" s="22" t="s">
        <v>178</v>
      </c>
      <c r="H27" s="22" t="s">
        <v>179</v>
      </c>
      <c r="I27" s="24">
        <v>12000</v>
      </c>
      <c r="J27" s="24">
        <v>12000</v>
      </c>
      <c r="K27" s="24">
        <v>12000</v>
      </c>
      <c r="L27" s="24"/>
      <c r="M27" s="24"/>
      <c r="N27" s="24"/>
      <c r="O27" s="24"/>
      <c r="P27" s="101"/>
      <c r="Q27" s="24"/>
      <c r="R27" s="24"/>
      <c r="S27" s="24"/>
      <c r="T27" s="24"/>
      <c r="U27" s="24"/>
      <c r="V27" s="24"/>
      <c r="W27" s="24"/>
    </row>
    <row r="28" s="1" customFormat="1" ht="18.75" customHeight="1" spans="1:23">
      <c r="A28" s="22" t="s">
        <v>253</v>
      </c>
      <c r="B28" s="22" t="s">
        <v>267</v>
      </c>
      <c r="C28" s="23" t="s">
        <v>266</v>
      </c>
      <c r="D28" s="22" t="s">
        <v>47</v>
      </c>
      <c r="E28" s="22" t="s">
        <v>80</v>
      </c>
      <c r="F28" s="22" t="s">
        <v>78</v>
      </c>
      <c r="G28" s="22" t="s">
        <v>196</v>
      </c>
      <c r="H28" s="22" t="s">
        <v>197</v>
      </c>
      <c r="I28" s="24">
        <v>8000</v>
      </c>
      <c r="J28" s="24">
        <v>8000</v>
      </c>
      <c r="K28" s="24">
        <v>8000</v>
      </c>
      <c r="L28" s="24"/>
      <c r="M28" s="24"/>
      <c r="N28" s="24"/>
      <c r="O28" s="24"/>
      <c r="P28" s="101"/>
      <c r="Q28" s="24"/>
      <c r="R28" s="24"/>
      <c r="S28" s="24"/>
      <c r="T28" s="24"/>
      <c r="U28" s="24"/>
      <c r="V28" s="24"/>
      <c r="W28" s="24"/>
    </row>
    <row r="29" s="1" customFormat="1" ht="18.75" customHeight="1" spans="1:23">
      <c r="A29" s="101"/>
      <c r="B29" s="101"/>
      <c r="C29" s="23" t="s">
        <v>268</v>
      </c>
      <c r="D29" s="101"/>
      <c r="E29" s="101"/>
      <c r="F29" s="101"/>
      <c r="G29" s="101"/>
      <c r="H29" s="101"/>
      <c r="I29" s="24">
        <v>300000</v>
      </c>
      <c r="J29" s="24">
        <v>300000</v>
      </c>
      <c r="K29" s="24">
        <v>300000</v>
      </c>
      <c r="L29" s="24"/>
      <c r="M29" s="24"/>
      <c r="N29" s="24"/>
      <c r="O29" s="24"/>
      <c r="P29" s="101"/>
      <c r="Q29" s="24"/>
      <c r="R29" s="24"/>
      <c r="S29" s="24"/>
      <c r="T29" s="24"/>
      <c r="U29" s="24"/>
      <c r="V29" s="24"/>
      <c r="W29" s="24"/>
    </row>
    <row r="30" s="1" customFormat="1" ht="18.75" customHeight="1" spans="1:23">
      <c r="A30" s="22" t="s">
        <v>258</v>
      </c>
      <c r="B30" s="22" t="s">
        <v>269</v>
      </c>
      <c r="C30" s="23" t="s">
        <v>268</v>
      </c>
      <c r="D30" s="22" t="s">
        <v>47</v>
      </c>
      <c r="E30" s="22" t="s">
        <v>71</v>
      </c>
      <c r="F30" s="22" t="s">
        <v>72</v>
      </c>
      <c r="G30" s="22" t="s">
        <v>188</v>
      </c>
      <c r="H30" s="22" t="s">
        <v>189</v>
      </c>
      <c r="I30" s="24">
        <v>300000</v>
      </c>
      <c r="J30" s="24">
        <v>300000</v>
      </c>
      <c r="K30" s="24">
        <v>300000</v>
      </c>
      <c r="L30" s="24"/>
      <c r="M30" s="24"/>
      <c r="N30" s="24"/>
      <c r="O30" s="24"/>
      <c r="P30" s="101"/>
      <c r="Q30" s="24"/>
      <c r="R30" s="24"/>
      <c r="S30" s="24"/>
      <c r="T30" s="24"/>
      <c r="U30" s="24"/>
      <c r="V30" s="24"/>
      <c r="W30" s="24"/>
    </row>
    <row r="31" s="1" customFormat="1" ht="18.75" customHeight="1" spans="1:23">
      <c r="A31" s="101"/>
      <c r="B31" s="101"/>
      <c r="C31" s="23" t="s">
        <v>270</v>
      </c>
      <c r="D31" s="101"/>
      <c r="E31" s="101"/>
      <c r="F31" s="101"/>
      <c r="G31" s="101"/>
      <c r="H31" s="101"/>
      <c r="I31" s="24">
        <v>1000000</v>
      </c>
      <c r="J31" s="24">
        <v>1000000</v>
      </c>
      <c r="K31" s="24">
        <v>1000000</v>
      </c>
      <c r="L31" s="24"/>
      <c r="M31" s="24"/>
      <c r="N31" s="24"/>
      <c r="O31" s="24"/>
      <c r="P31" s="101"/>
      <c r="Q31" s="24"/>
      <c r="R31" s="24"/>
      <c r="S31" s="24"/>
      <c r="T31" s="24"/>
      <c r="U31" s="24"/>
      <c r="V31" s="24"/>
      <c r="W31" s="24"/>
    </row>
    <row r="32" s="1" customFormat="1" ht="18.75" customHeight="1" spans="1:23">
      <c r="A32" s="22" t="s">
        <v>253</v>
      </c>
      <c r="B32" s="22" t="s">
        <v>271</v>
      </c>
      <c r="C32" s="23" t="s">
        <v>270</v>
      </c>
      <c r="D32" s="22" t="s">
        <v>47</v>
      </c>
      <c r="E32" s="22" t="s">
        <v>71</v>
      </c>
      <c r="F32" s="22" t="s">
        <v>72</v>
      </c>
      <c r="G32" s="22" t="s">
        <v>178</v>
      </c>
      <c r="H32" s="22" t="s">
        <v>179</v>
      </c>
      <c r="I32" s="24">
        <v>64650</v>
      </c>
      <c r="J32" s="24">
        <v>64650</v>
      </c>
      <c r="K32" s="24">
        <v>64650</v>
      </c>
      <c r="L32" s="24"/>
      <c r="M32" s="24"/>
      <c r="N32" s="24"/>
      <c r="O32" s="24"/>
      <c r="P32" s="101"/>
      <c r="Q32" s="24"/>
      <c r="R32" s="24"/>
      <c r="S32" s="24"/>
      <c r="T32" s="24"/>
      <c r="U32" s="24"/>
      <c r="V32" s="24"/>
      <c r="W32" s="24"/>
    </row>
    <row r="33" s="1" customFormat="1" ht="18.75" customHeight="1" spans="1:23">
      <c r="A33" s="22" t="s">
        <v>253</v>
      </c>
      <c r="B33" s="22" t="s">
        <v>271</v>
      </c>
      <c r="C33" s="23" t="s">
        <v>270</v>
      </c>
      <c r="D33" s="22" t="s">
        <v>47</v>
      </c>
      <c r="E33" s="22" t="s">
        <v>71</v>
      </c>
      <c r="F33" s="22" t="s">
        <v>72</v>
      </c>
      <c r="G33" s="22" t="s">
        <v>180</v>
      </c>
      <c r="H33" s="22" t="s">
        <v>181</v>
      </c>
      <c r="I33" s="24">
        <v>4400</v>
      </c>
      <c r="J33" s="24">
        <v>4400</v>
      </c>
      <c r="K33" s="24">
        <v>4400</v>
      </c>
      <c r="L33" s="24"/>
      <c r="M33" s="24"/>
      <c r="N33" s="24"/>
      <c r="O33" s="24"/>
      <c r="P33" s="101"/>
      <c r="Q33" s="24"/>
      <c r="R33" s="24"/>
      <c r="S33" s="24"/>
      <c r="T33" s="24"/>
      <c r="U33" s="24"/>
      <c r="V33" s="24"/>
      <c r="W33" s="24"/>
    </row>
    <row r="34" s="1" customFormat="1" ht="18.75" customHeight="1" spans="1:23">
      <c r="A34" s="22" t="s">
        <v>253</v>
      </c>
      <c r="B34" s="22" t="s">
        <v>271</v>
      </c>
      <c r="C34" s="23" t="s">
        <v>270</v>
      </c>
      <c r="D34" s="22" t="s">
        <v>47</v>
      </c>
      <c r="E34" s="22" t="s">
        <v>71</v>
      </c>
      <c r="F34" s="22" t="s">
        <v>72</v>
      </c>
      <c r="G34" s="22" t="s">
        <v>180</v>
      </c>
      <c r="H34" s="22" t="s">
        <v>181</v>
      </c>
      <c r="I34" s="24">
        <v>5000</v>
      </c>
      <c r="J34" s="24">
        <v>5000</v>
      </c>
      <c r="K34" s="24">
        <v>5000</v>
      </c>
      <c r="L34" s="24"/>
      <c r="M34" s="24"/>
      <c r="N34" s="24"/>
      <c r="O34" s="24"/>
      <c r="P34" s="101"/>
      <c r="Q34" s="24"/>
      <c r="R34" s="24"/>
      <c r="S34" s="24"/>
      <c r="T34" s="24"/>
      <c r="U34" s="24"/>
      <c r="V34" s="24"/>
      <c r="W34" s="24"/>
    </row>
    <row r="35" s="1" customFormat="1" ht="18.75" customHeight="1" spans="1:23">
      <c r="A35" s="22" t="s">
        <v>253</v>
      </c>
      <c r="B35" s="22" t="s">
        <v>271</v>
      </c>
      <c r="C35" s="23" t="s">
        <v>270</v>
      </c>
      <c r="D35" s="22" t="s">
        <v>47</v>
      </c>
      <c r="E35" s="22" t="s">
        <v>71</v>
      </c>
      <c r="F35" s="22" t="s">
        <v>72</v>
      </c>
      <c r="G35" s="22" t="s">
        <v>190</v>
      </c>
      <c r="H35" s="22" t="s">
        <v>191</v>
      </c>
      <c r="I35" s="24">
        <v>123200</v>
      </c>
      <c r="J35" s="24">
        <v>123200</v>
      </c>
      <c r="K35" s="24">
        <v>123200</v>
      </c>
      <c r="L35" s="24"/>
      <c r="M35" s="24"/>
      <c r="N35" s="24"/>
      <c r="O35" s="24"/>
      <c r="P35" s="101"/>
      <c r="Q35" s="24"/>
      <c r="R35" s="24"/>
      <c r="S35" s="24"/>
      <c r="T35" s="24"/>
      <c r="U35" s="24"/>
      <c r="V35" s="24"/>
      <c r="W35" s="24"/>
    </row>
    <row r="36" s="1" customFormat="1" ht="18.75" customHeight="1" spans="1:23">
      <c r="A36" s="22" t="s">
        <v>253</v>
      </c>
      <c r="B36" s="22" t="s">
        <v>271</v>
      </c>
      <c r="C36" s="23" t="s">
        <v>270</v>
      </c>
      <c r="D36" s="22" t="s">
        <v>47</v>
      </c>
      <c r="E36" s="22" t="s">
        <v>71</v>
      </c>
      <c r="F36" s="22" t="s">
        <v>72</v>
      </c>
      <c r="G36" s="22" t="s">
        <v>190</v>
      </c>
      <c r="H36" s="22" t="s">
        <v>191</v>
      </c>
      <c r="I36" s="24">
        <v>67200</v>
      </c>
      <c r="J36" s="24">
        <v>67200</v>
      </c>
      <c r="K36" s="24">
        <v>67200</v>
      </c>
      <c r="L36" s="24"/>
      <c r="M36" s="24"/>
      <c r="N36" s="24"/>
      <c r="O36" s="24"/>
      <c r="P36" s="101"/>
      <c r="Q36" s="24"/>
      <c r="R36" s="24"/>
      <c r="S36" s="24"/>
      <c r="T36" s="24"/>
      <c r="U36" s="24"/>
      <c r="V36" s="24"/>
      <c r="W36" s="24"/>
    </row>
    <row r="37" s="1" customFormat="1" ht="18.75" customHeight="1" spans="1:23">
      <c r="A37" s="22" t="s">
        <v>253</v>
      </c>
      <c r="B37" s="22" t="s">
        <v>271</v>
      </c>
      <c r="C37" s="23" t="s">
        <v>270</v>
      </c>
      <c r="D37" s="22" t="s">
        <v>47</v>
      </c>
      <c r="E37" s="22" t="s">
        <v>71</v>
      </c>
      <c r="F37" s="22" t="s">
        <v>72</v>
      </c>
      <c r="G37" s="22" t="s">
        <v>190</v>
      </c>
      <c r="H37" s="22" t="s">
        <v>191</v>
      </c>
      <c r="I37" s="24">
        <v>387000</v>
      </c>
      <c r="J37" s="24">
        <v>387000</v>
      </c>
      <c r="K37" s="24">
        <v>387000</v>
      </c>
      <c r="L37" s="24"/>
      <c r="M37" s="24"/>
      <c r="N37" s="24"/>
      <c r="O37" s="24"/>
      <c r="P37" s="101"/>
      <c r="Q37" s="24"/>
      <c r="R37" s="24"/>
      <c r="S37" s="24"/>
      <c r="T37" s="24"/>
      <c r="U37" s="24"/>
      <c r="V37" s="24"/>
      <c r="W37" s="24"/>
    </row>
    <row r="38" s="1" customFormat="1" ht="18.75" customHeight="1" spans="1:23">
      <c r="A38" s="22" t="s">
        <v>253</v>
      </c>
      <c r="B38" s="22" t="s">
        <v>271</v>
      </c>
      <c r="C38" s="23" t="s">
        <v>270</v>
      </c>
      <c r="D38" s="22" t="s">
        <v>47</v>
      </c>
      <c r="E38" s="22" t="s">
        <v>71</v>
      </c>
      <c r="F38" s="22" t="s">
        <v>72</v>
      </c>
      <c r="G38" s="22" t="s">
        <v>196</v>
      </c>
      <c r="H38" s="22" t="s">
        <v>197</v>
      </c>
      <c r="I38" s="24">
        <v>10800</v>
      </c>
      <c r="J38" s="24">
        <v>10800</v>
      </c>
      <c r="K38" s="24">
        <v>10800</v>
      </c>
      <c r="L38" s="24"/>
      <c r="M38" s="24"/>
      <c r="N38" s="24"/>
      <c r="O38" s="24"/>
      <c r="P38" s="101"/>
      <c r="Q38" s="24"/>
      <c r="R38" s="24"/>
      <c r="S38" s="24"/>
      <c r="T38" s="24"/>
      <c r="U38" s="24"/>
      <c r="V38" s="24"/>
      <c r="W38" s="24"/>
    </row>
    <row r="39" s="1" customFormat="1" ht="18.75" customHeight="1" spans="1:23">
      <c r="A39" s="22" t="s">
        <v>253</v>
      </c>
      <c r="B39" s="22" t="s">
        <v>271</v>
      </c>
      <c r="C39" s="23" t="s">
        <v>270</v>
      </c>
      <c r="D39" s="22" t="s">
        <v>47</v>
      </c>
      <c r="E39" s="22" t="s">
        <v>71</v>
      </c>
      <c r="F39" s="22" t="s">
        <v>72</v>
      </c>
      <c r="G39" s="22" t="s">
        <v>205</v>
      </c>
      <c r="H39" s="22" t="s">
        <v>140</v>
      </c>
      <c r="I39" s="24">
        <v>10000</v>
      </c>
      <c r="J39" s="24">
        <v>10000</v>
      </c>
      <c r="K39" s="24">
        <v>10000</v>
      </c>
      <c r="L39" s="24"/>
      <c r="M39" s="24"/>
      <c r="N39" s="24"/>
      <c r="O39" s="24"/>
      <c r="P39" s="101"/>
      <c r="Q39" s="24"/>
      <c r="R39" s="24"/>
      <c r="S39" s="24"/>
      <c r="T39" s="24"/>
      <c r="U39" s="24"/>
      <c r="V39" s="24"/>
      <c r="W39" s="24"/>
    </row>
    <row r="40" s="1" customFormat="1" ht="18.75" customHeight="1" spans="1:23">
      <c r="A40" s="22" t="s">
        <v>253</v>
      </c>
      <c r="B40" s="22" t="s">
        <v>271</v>
      </c>
      <c r="C40" s="23" t="s">
        <v>270</v>
      </c>
      <c r="D40" s="22" t="s">
        <v>47</v>
      </c>
      <c r="E40" s="22" t="s">
        <v>71</v>
      </c>
      <c r="F40" s="22" t="s">
        <v>72</v>
      </c>
      <c r="G40" s="22" t="s">
        <v>174</v>
      </c>
      <c r="H40" s="22" t="s">
        <v>175</v>
      </c>
      <c r="I40" s="24">
        <v>60000</v>
      </c>
      <c r="J40" s="24">
        <v>60000</v>
      </c>
      <c r="K40" s="24">
        <v>60000</v>
      </c>
      <c r="L40" s="24"/>
      <c r="M40" s="24"/>
      <c r="N40" s="24"/>
      <c r="O40" s="24"/>
      <c r="P40" s="101"/>
      <c r="Q40" s="24"/>
      <c r="R40" s="24"/>
      <c r="S40" s="24"/>
      <c r="T40" s="24"/>
      <c r="U40" s="24"/>
      <c r="V40" s="24"/>
      <c r="W40" s="24"/>
    </row>
    <row r="41" s="1" customFormat="1" ht="18.75" customHeight="1" spans="1:23">
      <c r="A41" s="22" t="s">
        <v>253</v>
      </c>
      <c r="B41" s="22" t="s">
        <v>271</v>
      </c>
      <c r="C41" s="23" t="s">
        <v>270</v>
      </c>
      <c r="D41" s="22" t="s">
        <v>47</v>
      </c>
      <c r="E41" s="22" t="s">
        <v>71</v>
      </c>
      <c r="F41" s="22" t="s">
        <v>72</v>
      </c>
      <c r="G41" s="22" t="s">
        <v>174</v>
      </c>
      <c r="H41" s="22" t="s">
        <v>175</v>
      </c>
      <c r="I41" s="24">
        <v>60000</v>
      </c>
      <c r="J41" s="24">
        <v>60000</v>
      </c>
      <c r="K41" s="24">
        <v>60000</v>
      </c>
      <c r="L41" s="24"/>
      <c r="M41" s="24"/>
      <c r="N41" s="24"/>
      <c r="O41" s="24"/>
      <c r="P41" s="101"/>
      <c r="Q41" s="24"/>
      <c r="R41" s="24"/>
      <c r="S41" s="24"/>
      <c r="T41" s="24"/>
      <c r="U41" s="24"/>
      <c r="V41" s="24"/>
      <c r="W41" s="24"/>
    </row>
    <row r="42" s="1" customFormat="1" ht="18.75" customHeight="1" spans="1:23">
      <c r="A42" s="22" t="s">
        <v>253</v>
      </c>
      <c r="B42" s="22" t="s">
        <v>271</v>
      </c>
      <c r="C42" s="23" t="s">
        <v>270</v>
      </c>
      <c r="D42" s="22" t="s">
        <v>47</v>
      </c>
      <c r="E42" s="22" t="s">
        <v>71</v>
      </c>
      <c r="F42" s="22" t="s">
        <v>72</v>
      </c>
      <c r="G42" s="22" t="s">
        <v>174</v>
      </c>
      <c r="H42" s="22" t="s">
        <v>175</v>
      </c>
      <c r="I42" s="24">
        <v>25000</v>
      </c>
      <c r="J42" s="24">
        <v>25000</v>
      </c>
      <c r="K42" s="24">
        <v>25000</v>
      </c>
      <c r="L42" s="24"/>
      <c r="M42" s="24"/>
      <c r="N42" s="24"/>
      <c r="O42" s="24"/>
      <c r="P42" s="101"/>
      <c r="Q42" s="24"/>
      <c r="R42" s="24"/>
      <c r="S42" s="24"/>
      <c r="T42" s="24"/>
      <c r="U42" s="24"/>
      <c r="V42" s="24"/>
      <c r="W42" s="24"/>
    </row>
    <row r="43" s="1" customFormat="1" ht="18.75" customHeight="1" spans="1:23">
      <c r="A43" s="22" t="s">
        <v>253</v>
      </c>
      <c r="B43" s="22" t="s">
        <v>271</v>
      </c>
      <c r="C43" s="23" t="s">
        <v>270</v>
      </c>
      <c r="D43" s="22" t="s">
        <v>47</v>
      </c>
      <c r="E43" s="22" t="s">
        <v>71</v>
      </c>
      <c r="F43" s="22" t="s">
        <v>72</v>
      </c>
      <c r="G43" s="22" t="s">
        <v>174</v>
      </c>
      <c r="H43" s="22" t="s">
        <v>175</v>
      </c>
      <c r="I43" s="24">
        <v>152750</v>
      </c>
      <c r="J43" s="24">
        <v>152750</v>
      </c>
      <c r="K43" s="24">
        <v>152750</v>
      </c>
      <c r="L43" s="24"/>
      <c r="M43" s="24"/>
      <c r="N43" s="24"/>
      <c r="O43" s="24"/>
      <c r="P43" s="101"/>
      <c r="Q43" s="24"/>
      <c r="R43" s="24"/>
      <c r="S43" s="24"/>
      <c r="T43" s="24"/>
      <c r="U43" s="24"/>
      <c r="V43" s="24"/>
      <c r="W43" s="24"/>
    </row>
    <row r="44" s="1" customFormat="1" ht="18.75" customHeight="1" spans="1:23">
      <c r="A44" s="22" t="s">
        <v>253</v>
      </c>
      <c r="B44" s="22" t="s">
        <v>271</v>
      </c>
      <c r="C44" s="23" t="s">
        <v>270</v>
      </c>
      <c r="D44" s="22" t="s">
        <v>47</v>
      </c>
      <c r="E44" s="22" t="s">
        <v>71</v>
      </c>
      <c r="F44" s="22" t="s">
        <v>72</v>
      </c>
      <c r="G44" s="22" t="s">
        <v>174</v>
      </c>
      <c r="H44" s="22" t="s">
        <v>175</v>
      </c>
      <c r="I44" s="24">
        <v>30000</v>
      </c>
      <c r="J44" s="24">
        <v>30000</v>
      </c>
      <c r="K44" s="24">
        <v>30000</v>
      </c>
      <c r="L44" s="24"/>
      <c r="M44" s="24"/>
      <c r="N44" s="24"/>
      <c r="O44" s="24"/>
      <c r="P44" s="101"/>
      <c r="Q44" s="24"/>
      <c r="R44" s="24"/>
      <c r="S44" s="24"/>
      <c r="T44" s="24"/>
      <c r="U44" s="24"/>
      <c r="V44" s="24"/>
      <c r="W44" s="24"/>
    </row>
    <row r="45" s="1" customFormat="1" ht="18.75" customHeight="1" spans="1:23">
      <c r="A45" s="101"/>
      <c r="B45" s="101"/>
      <c r="C45" s="23" t="s">
        <v>272</v>
      </c>
      <c r="D45" s="101"/>
      <c r="E45" s="101"/>
      <c r="F45" s="101"/>
      <c r="G45" s="101"/>
      <c r="H45" s="101"/>
      <c r="I45" s="24">
        <v>1073500</v>
      </c>
      <c r="J45" s="24">
        <v>1073500</v>
      </c>
      <c r="K45" s="24">
        <v>1073500</v>
      </c>
      <c r="L45" s="24"/>
      <c r="M45" s="24"/>
      <c r="N45" s="24"/>
      <c r="O45" s="24"/>
      <c r="P45" s="101"/>
      <c r="Q45" s="24"/>
      <c r="R45" s="24"/>
      <c r="S45" s="24"/>
      <c r="T45" s="24"/>
      <c r="U45" s="24"/>
      <c r="V45" s="24"/>
      <c r="W45" s="24"/>
    </row>
    <row r="46" s="1" customFormat="1" ht="18.75" customHeight="1" spans="1:23">
      <c r="A46" s="22" t="s">
        <v>258</v>
      </c>
      <c r="B46" s="22" t="s">
        <v>273</v>
      </c>
      <c r="C46" s="23" t="s">
        <v>272</v>
      </c>
      <c r="D46" s="22" t="s">
        <v>47</v>
      </c>
      <c r="E46" s="22" t="s">
        <v>69</v>
      </c>
      <c r="F46" s="22" t="s">
        <v>70</v>
      </c>
      <c r="G46" s="22" t="s">
        <v>255</v>
      </c>
      <c r="H46" s="22" t="s">
        <v>256</v>
      </c>
      <c r="I46" s="24">
        <v>1073500</v>
      </c>
      <c r="J46" s="24">
        <v>1073500</v>
      </c>
      <c r="K46" s="24">
        <v>1073500</v>
      </c>
      <c r="L46" s="24"/>
      <c r="M46" s="24"/>
      <c r="N46" s="24"/>
      <c r="O46" s="24"/>
      <c r="P46" s="101"/>
      <c r="Q46" s="24"/>
      <c r="R46" s="24"/>
      <c r="S46" s="24"/>
      <c r="T46" s="24"/>
      <c r="U46" s="24"/>
      <c r="V46" s="24"/>
      <c r="W46" s="24"/>
    </row>
    <row r="47" s="1" customFormat="1" ht="18.75" customHeight="1" spans="1:23">
      <c r="A47" s="22"/>
      <c r="B47" s="22"/>
      <c r="C47" s="23" t="s">
        <v>274</v>
      </c>
      <c r="D47" s="22"/>
      <c r="E47" s="22"/>
      <c r="F47" s="22"/>
      <c r="G47" s="22"/>
      <c r="H47" s="22"/>
      <c r="I47" s="24">
        <v>600000</v>
      </c>
      <c r="J47" s="24">
        <v>600000</v>
      </c>
      <c r="K47" s="24">
        <v>600000</v>
      </c>
      <c r="L47" s="24"/>
      <c r="M47" s="24"/>
      <c r="N47" s="24"/>
      <c r="O47" s="24"/>
      <c r="P47" s="101"/>
      <c r="Q47" s="24"/>
      <c r="R47" s="24"/>
      <c r="S47" s="24"/>
      <c r="T47" s="24"/>
      <c r="U47" s="24"/>
      <c r="V47" s="24"/>
      <c r="W47" s="24"/>
    </row>
    <row r="48" s="1" customFormat="1" ht="18.75" customHeight="1" spans="1:23">
      <c r="A48" s="22" t="s">
        <v>258</v>
      </c>
      <c r="B48" s="190" t="s">
        <v>275</v>
      </c>
      <c r="C48" s="23" t="s">
        <v>274</v>
      </c>
      <c r="D48" s="22" t="s">
        <v>49</v>
      </c>
      <c r="E48" s="22" t="s">
        <v>71</v>
      </c>
      <c r="F48" s="22" t="s">
        <v>72</v>
      </c>
      <c r="G48" s="22">
        <v>30201</v>
      </c>
      <c r="H48" s="22" t="s">
        <v>179</v>
      </c>
      <c r="I48" s="24">
        <v>130000</v>
      </c>
      <c r="J48" s="24">
        <v>130000</v>
      </c>
      <c r="K48" s="24">
        <v>130000</v>
      </c>
      <c r="L48" s="24"/>
      <c r="M48" s="24"/>
      <c r="N48" s="24"/>
      <c r="O48" s="24"/>
      <c r="P48" s="101"/>
      <c r="Q48" s="24"/>
      <c r="R48" s="24"/>
      <c r="S48" s="24"/>
      <c r="T48" s="24"/>
      <c r="U48" s="24"/>
      <c r="V48" s="24"/>
      <c r="W48" s="24"/>
    </row>
    <row r="49" s="1" customFormat="1" ht="18.75" customHeight="1" spans="1:23">
      <c r="A49" s="22" t="s">
        <v>258</v>
      </c>
      <c r="B49" s="190" t="s">
        <v>275</v>
      </c>
      <c r="C49" s="23" t="s">
        <v>274</v>
      </c>
      <c r="D49" s="22" t="s">
        <v>49</v>
      </c>
      <c r="E49" s="22" t="s">
        <v>71</v>
      </c>
      <c r="F49" s="22" t="s">
        <v>72</v>
      </c>
      <c r="G49" s="22">
        <v>30216</v>
      </c>
      <c r="H49" s="22" t="s">
        <v>197</v>
      </c>
      <c r="I49" s="24">
        <v>15000</v>
      </c>
      <c r="J49" s="24">
        <v>15000</v>
      </c>
      <c r="K49" s="24">
        <v>15000</v>
      </c>
      <c r="L49" s="24"/>
      <c r="M49" s="24"/>
      <c r="N49" s="24"/>
      <c r="O49" s="24"/>
      <c r="P49" s="101"/>
      <c r="Q49" s="24"/>
      <c r="R49" s="24"/>
      <c r="S49" s="24"/>
      <c r="T49" s="24"/>
      <c r="U49" s="24"/>
      <c r="V49" s="24"/>
      <c r="W49" s="24"/>
    </row>
    <row r="50" s="1" customFormat="1" ht="18.75" customHeight="1" spans="1:23">
      <c r="A50" s="22" t="s">
        <v>258</v>
      </c>
      <c r="B50" s="190" t="s">
        <v>275</v>
      </c>
      <c r="C50" s="23" t="s">
        <v>274</v>
      </c>
      <c r="D50" s="22" t="s">
        <v>49</v>
      </c>
      <c r="E50" s="22" t="s">
        <v>71</v>
      </c>
      <c r="F50" s="22" t="s">
        <v>72</v>
      </c>
      <c r="G50" s="22">
        <v>30227</v>
      </c>
      <c r="H50" s="22" t="s">
        <v>199</v>
      </c>
      <c r="I50" s="24">
        <v>270000</v>
      </c>
      <c r="J50" s="24">
        <v>270000</v>
      </c>
      <c r="K50" s="24">
        <v>270000</v>
      </c>
      <c r="L50" s="24"/>
      <c r="M50" s="24"/>
      <c r="N50" s="24"/>
      <c r="O50" s="24"/>
      <c r="P50" s="101"/>
      <c r="Q50" s="24"/>
      <c r="R50" s="24"/>
      <c r="S50" s="24"/>
      <c r="T50" s="24"/>
      <c r="U50" s="24"/>
      <c r="V50" s="24"/>
      <c r="W50" s="24"/>
    </row>
    <row r="51" s="1" customFormat="1" ht="18.75" customHeight="1" spans="1:23">
      <c r="A51" s="22" t="s">
        <v>258</v>
      </c>
      <c r="B51" s="190" t="s">
        <v>275</v>
      </c>
      <c r="C51" s="23" t="s">
        <v>274</v>
      </c>
      <c r="D51" s="22" t="s">
        <v>49</v>
      </c>
      <c r="E51" s="22" t="s">
        <v>71</v>
      </c>
      <c r="F51" s="22" t="s">
        <v>72</v>
      </c>
      <c r="G51" s="22">
        <v>31002</v>
      </c>
      <c r="H51" s="22" t="s">
        <v>256</v>
      </c>
      <c r="I51" s="24">
        <v>185000</v>
      </c>
      <c r="J51" s="24">
        <v>185000</v>
      </c>
      <c r="K51" s="24">
        <v>185000</v>
      </c>
      <c r="L51" s="24"/>
      <c r="M51" s="24"/>
      <c r="N51" s="24"/>
      <c r="O51" s="24"/>
      <c r="P51" s="101"/>
      <c r="Q51" s="24"/>
      <c r="R51" s="24"/>
      <c r="S51" s="24"/>
      <c r="T51" s="24"/>
      <c r="U51" s="24"/>
      <c r="V51" s="24"/>
      <c r="W51" s="24"/>
    </row>
    <row r="52" s="1" customFormat="1" ht="18.75" customHeight="1" spans="1:23">
      <c r="A52" s="101"/>
      <c r="B52" s="101"/>
      <c r="C52" s="23" t="s">
        <v>276</v>
      </c>
      <c r="D52" s="101"/>
      <c r="E52" s="101"/>
      <c r="F52" s="101"/>
      <c r="G52" s="101"/>
      <c r="H52" s="101"/>
      <c r="I52" s="24">
        <v>210000</v>
      </c>
      <c r="J52" s="24">
        <v>210000</v>
      </c>
      <c r="K52" s="24">
        <v>210000</v>
      </c>
      <c r="L52" s="24"/>
      <c r="M52" s="24"/>
      <c r="N52" s="24"/>
      <c r="O52" s="24"/>
      <c r="P52" s="101"/>
      <c r="Q52" s="24"/>
      <c r="R52" s="24"/>
      <c r="S52" s="24"/>
      <c r="T52" s="24"/>
      <c r="U52" s="24"/>
      <c r="V52" s="24"/>
      <c r="W52" s="24"/>
    </row>
    <row r="53" s="1" customFormat="1" ht="18.75" customHeight="1" spans="1:23">
      <c r="A53" s="22" t="s">
        <v>253</v>
      </c>
      <c r="B53" s="22" t="s">
        <v>277</v>
      </c>
      <c r="C53" s="23" t="s">
        <v>276</v>
      </c>
      <c r="D53" s="22" t="s">
        <v>51</v>
      </c>
      <c r="E53" s="22" t="s">
        <v>75</v>
      </c>
      <c r="F53" s="22" t="s">
        <v>76</v>
      </c>
      <c r="G53" s="22" t="s">
        <v>188</v>
      </c>
      <c r="H53" s="22" t="s">
        <v>189</v>
      </c>
      <c r="I53" s="24">
        <v>8040</v>
      </c>
      <c r="J53" s="24">
        <v>8040</v>
      </c>
      <c r="K53" s="24">
        <v>8040</v>
      </c>
      <c r="L53" s="24"/>
      <c r="M53" s="24"/>
      <c r="N53" s="24"/>
      <c r="O53" s="24"/>
      <c r="P53" s="101"/>
      <c r="Q53" s="24"/>
      <c r="R53" s="24"/>
      <c r="S53" s="24"/>
      <c r="T53" s="24"/>
      <c r="U53" s="24"/>
      <c r="V53" s="24"/>
      <c r="W53" s="24"/>
    </row>
    <row r="54" s="1" customFormat="1" ht="18.75" customHeight="1" spans="1:23">
      <c r="A54" s="22" t="s">
        <v>253</v>
      </c>
      <c r="B54" s="22" t="s">
        <v>277</v>
      </c>
      <c r="C54" s="23" t="s">
        <v>276</v>
      </c>
      <c r="D54" s="22" t="s">
        <v>51</v>
      </c>
      <c r="E54" s="22" t="s">
        <v>75</v>
      </c>
      <c r="F54" s="22" t="s">
        <v>76</v>
      </c>
      <c r="G54" s="22" t="s">
        <v>188</v>
      </c>
      <c r="H54" s="22" t="s">
        <v>189</v>
      </c>
      <c r="I54" s="24">
        <v>183600</v>
      </c>
      <c r="J54" s="24">
        <v>183600</v>
      </c>
      <c r="K54" s="24">
        <v>183600</v>
      </c>
      <c r="L54" s="24"/>
      <c r="M54" s="24"/>
      <c r="N54" s="24"/>
      <c r="O54" s="24"/>
      <c r="P54" s="101"/>
      <c r="Q54" s="24"/>
      <c r="R54" s="24"/>
      <c r="S54" s="24"/>
      <c r="T54" s="24"/>
      <c r="U54" s="24"/>
      <c r="V54" s="24"/>
      <c r="W54" s="24"/>
    </row>
    <row r="55" s="1" customFormat="1" ht="18.75" customHeight="1" spans="1:23">
      <c r="A55" s="22" t="s">
        <v>253</v>
      </c>
      <c r="B55" s="22" t="s">
        <v>277</v>
      </c>
      <c r="C55" s="23" t="s">
        <v>276</v>
      </c>
      <c r="D55" s="22" t="s">
        <v>51</v>
      </c>
      <c r="E55" s="22" t="s">
        <v>75</v>
      </c>
      <c r="F55" s="22" t="s">
        <v>76</v>
      </c>
      <c r="G55" s="22" t="s">
        <v>188</v>
      </c>
      <c r="H55" s="22" t="s">
        <v>189</v>
      </c>
      <c r="I55" s="24">
        <v>18360</v>
      </c>
      <c r="J55" s="24">
        <v>18360</v>
      </c>
      <c r="K55" s="24">
        <v>18360</v>
      </c>
      <c r="L55" s="24"/>
      <c r="M55" s="24"/>
      <c r="N55" s="24"/>
      <c r="O55" s="24"/>
      <c r="P55" s="101"/>
      <c r="Q55" s="24"/>
      <c r="R55" s="24"/>
      <c r="S55" s="24"/>
      <c r="T55" s="24"/>
      <c r="U55" s="24"/>
      <c r="V55" s="24"/>
      <c r="W55" s="24"/>
    </row>
    <row r="56" s="1" customFormat="1" ht="18.75" customHeight="1" spans="1:23">
      <c r="A56" s="101"/>
      <c r="B56" s="101"/>
      <c r="C56" s="23" t="s">
        <v>278</v>
      </c>
      <c r="D56" s="101"/>
      <c r="E56" s="101"/>
      <c r="F56" s="101"/>
      <c r="G56" s="101"/>
      <c r="H56" s="101"/>
      <c r="I56" s="24">
        <v>300000</v>
      </c>
      <c r="J56" s="24">
        <v>300000</v>
      </c>
      <c r="K56" s="24">
        <v>300000</v>
      </c>
      <c r="L56" s="24"/>
      <c r="M56" s="24"/>
      <c r="N56" s="24"/>
      <c r="O56" s="24"/>
      <c r="P56" s="101"/>
      <c r="Q56" s="24"/>
      <c r="R56" s="24"/>
      <c r="S56" s="24"/>
      <c r="T56" s="24"/>
      <c r="U56" s="24"/>
      <c r="V56" s="24"/>
      <c r="W56" s="24"/>
    </row>
    <row r="57" s="1" customFormat="1" ht="18.75" customHeight="1" spans="1:23">
      <c r="A57" s="22" t="s">
        <v>253</v>
      </c>
      <c r="B57" s="22" t="s">
        <v>279</v>
      </c>
      <c r="C57" s="23" t="s">
        <v>278</v>
      </c>
      <c r="D57" s="22" t="s">
        <v>51</v>
      </c>
      <c r="E57" s="22" t="s">
        <v>75</v>
      </c>
      <c r="F57" s="22" t="s">
        <v>76</v>
      </c>
      <c r="G57" s="22" t="s">
        <v>178</v>
      </c>
      <c r="H57" s="22" t="s">
        <v>179</v>
      </c>
      <c r="I57" s="24">
        <v>40000</v>
      </c>
      <c r="J57" s="24">
        <v>40000</v>
      </c>
      <c r="K57" s="24">
        <v>40000</v>
      </c>
      <c r="L57" s="24"/>
      <c r="M57" s="24"/>
      <c r="N57" s="24"/>
      <c r="O57" s="24"/>
      <c r="P57" s="101"/>
      <c r="Q57" s="24"/>
      <c r="R57" s="24"/>
      <c r="S57" s="24"/>
      <c r="T57" s="24"/>
      <c r="U57" s="24"/>
      <c r="V57" s="24"/>
      <c r="W57" s="24"/>
    </row>
    <row r="58" s="1" customFormat="1" ht="18.75" customHeight="1" spans="1:23">
      <c r="A58" s="22" t="s">
        <v>253</v>
      </c>
      <c r="B58" s="22" t="s">
        <v>279</v>
      </c>
      <c r="C58" s="23" t="s">
        <v>278</v>
      </c>
      <c r="D58" s="22" t="s">
        <v>51</v>
      </c>
      <c r="E58" s="22" t="s">
        <v>75</v>
      </c>
      <c r="F58" s="22" t="s">
        <v>76</v>
      </c>
      <c r="G58" s="22" t="s">
        <v>182</v>
      </c>
      <c r="H58" s="22" t="s">
        <v>183</v>
      </c>
      <c r="I58" s="24">
        <v>20000</v>
      </c>
      <c r="J58" s="24">
        <v>20000</v>
      </c>
      <c r="K58" s="24">
        <v>20000</v>
      </c>
      <c r="L58" s="24"/>
      <c r="M58" s="24"/>
      <c r="N58" s="24"/>
      <c r="O58" s="24"/>
      <c r="P58" s="101"/>
      <c r="Q58" s="24"/>
      <c r="R58" s="24"/>
      <c r="S58" s="24"/>
      <c r="T58" s="24"/>
      <c r="U58" s="24"/>
      <c r="V58" s="24"/>
      <c r="W58" s="24"/>
    </row>
    <row r="59" s="1" customFormat="1" ht="18.75" customHeight="1" spans="1:23">
      <c r="A59" s="22" t="s">
        <v>253</v>
      </c>
      <c r="B59" s="22" t="s">
        <v>279</v>
      </c>
      <c r="C59" s="23" t="s">
        <v>278</v>
      </c>
      <c r="D59" s="22" t="s">
        <v>51</v>
      </c>
      <c r="E59" s="22" t="s">
        <v>75</v>
      </c>
      <c r="F59" s="22" t="s">
        <v>76</v>
      </c>
      <c r="G59" s="22" t="s">
        <v>184</v>
      </c>
      <c r="H59" s="22" t="s">
        <v>185</v>
      </c>
      <c r="I59" s="24">
        <v>50000</v>
      </c>
      <c r="J59" s="24">
        <v>50000</v>
      </c>
      <c r="K59" s="24">
        <v>50000</v>
      </c>
      <c r="L59" s="24"/>
      <c r="M59" s="24"/>
      <c r="N59" s="24"/>
      <c r="O59" s="24"/>
      <c r="P59" s="101"/>
      <c r="Q59" s="24"/>
      <c r="R59" s="24"/>
      <c r="S59" s="24"/>
      <c r="T59" s="24"/>
      <c r="U59" s="24"/>
      <c r="V59" s="24"/>
      <c r="W59" s="24"/>
    </row>
    <row r="60" s="1" customFormat="1" ht="18.75" customHeight="1" spans="1:23">
      <c r="A60" s="22" t="s">
        <v>253</v>
      </c>
      <c r="B60" s="22" t="s">
        <v>279</v>
      </c>
      <c r="C60" s="23" t="s">
        <v>278</v>
      </c>
      <c r="D60" s="22" t="s">
        <v>51</v>
      </c>
      <c r="E60" s="22" t="s">
        <v>75</v>
      </c>
      <c r="F60" s="22" t="s">
        <v>76</v>
      </c>
      <c r="G60" s="22" t="s">
        <v>186</v>
      </c>
      <c r="H60" s="22" t="s">
        <v>187</v>
      </c>
      <c r="I60" s="24">
        <v>20000</v>
      </c>
      <c r="J60" s="24">
        <v>20000</v>
      </c>
      <c r="K60" s="24">
        <v>20000</v>
      </c>
      <c r="L60" s="24"/>
      <c r="M60" s="24"/>
      <c r="N60" s="24"/>
      <c r="O60" s="24"/>
      <c r="P60" s="101"/>
      <c r="Q60" s="24"/>
      <c r="R60" s="24"/>
      <c r="S60" s="24"/>
      <c r="T60" s="24"/>
      <c r="U60" s="24"/>
      <c r="V60" s="24"/>
      <c r="W60" s="24"/>
    </row>
    <row r="61" s="1" customFormat="1" ht="18.75" customHeight="1" spans="1:23">
      <c r="A61" s="22" t="s">
        <v>253</v>
      </c>
      <c r="B61" s="22" t="s">
        <v>279</v>
      </c>
      <c r="C61" s="23" t="s">
        <v>278</v>
      </c>
      <c r="D61" s="22" t="s">
        <v>51</v>
      </c>
      <c r="E61" s="22" t="s">
        <v>75</v>
      </c>
      <c r="F61" s="22" t="s">
        <v>76</v>
      </c>
      <c r="G61" s="22" t="s">
        <v>192</v>
      </c>
      <c r="H61" s="22" t="s">
        <v>193</v>
      </c>
      <c r="I61" s="24">
        <v>85000</v>
      </c>
      <c r="J61" s="24">
        <v>85000</v>
      </c>
      <c r="K61" s="24">
        <v>85000</v>
      </c>
      <c r="L61" s="24"/>
      <c r="M61" s="24"/>
      <c r="N61" s="24"/>
      <c r="O61" s="24"/>
      <c r="P61" s="101"/>
      <c r="Q61" s="24"/>
      <c r="R61" s="24"/>
      <c r="S61" s="24"/>
      <c r="T61" s="24"/>
      <c r="U61" s="24"/>
      <c r="V61" s="24"/>
      <c r="W61" s="24"/>
    </row>
    <row r="62" s="1" customFormat="1" ht="18.75" customHeight="1" spans="1:23">
      <c r="A62" s="22" t="s">
        <v>253</v>
      </c>
      <c r="B62" s="22" t="s">
        <v>279</v>
      </c>
      <c r="C62" s="23" t="s">
        <v>278</v>
      </c>
      <c r="D62" s="22" t="s">
        <v>51</v>
      </c>
      <c r="E62" s="22" t="s">
        <v>75</v>
      </c>
      <c r="F62" s="22" t="s">
        <v>76</v>
      </c>
      <c r="G62" s="22" t="s">
        <v>192</v>
      </c>
      <c r="H62" s="22" t="s">
        <v>193</v>
      </c>
      <c r="I62" s="24">
        <v>5000</v>
      </c>
      <c r="J62" s="24">
        <v>5000</v>
      </c>
      <c r="K62" s="24">
        <v>5000</v>
      </c>
      <c r="L62" s="24"/>
      <c r="M62" s="24"/>
      <c r="N62" s="24"/>
      <c r="O62" s="24"/>
      <c r="P62" s="101"/>
      <c r="Q62" s="24"/>
      <c r="R62" s="24"/>
      <c r="S62" s="24"/>
      <c r="T62" s="24"/>
      <c r="U62" s="24"/>
      <c r="V62" s="24"/>
      <c r="W62" s="24"/>
    </row>
    <row r="63" s="1" customFormat="1" ht="18.75" customHeight="1" spans="1:23">
      <c r="A63" s="22" t="s">
        <v>253</v>
      </c>
      <c r="B63" s="22" t="s">
        <v>279</v>
      </c>
      <c r="C63" s="23" t="s">
        <v>278</v>
      </c>
      <c r="D63" s="22" t="s">
        <v>51</v>
      </c>
      <c r="E63" s="22" t="s">
        <v>75</v>
      </c>
      <c r="F63" s="22" t="s">
        <v>76</v>
      </c>
      <c r="G63" s="22" t="s">
        <v>192</v>
      </c>
      <c r="H63" s="22" t="s">
        <v>193</v>
      </c>
      <c r="I63" s="24">
        <v>70000</v>
      </c>
      <c r="J63" s="24">
        <v>70000</v>
      </c>
      <c r="K63" s="24">
        <v>70000</v>
      </c>
      <c r="L63" s="24"/>
      <c r="M63" s="24"/>
      <c r="N63" s="24"/>
      <c r="O63" s="24"/>
      <c r="P63" s="101"/>
      <c r="Q63" s="24"/>
      <c r="R63" s="24"/>
      <c r="S63" s="24"/>
      <c r="T63" s="24"/>
      <c r="U63" s="24"/>
      <c r="V63" s="24"/>
      <c r="W63" s="24"/>
    </row>
    <row r="64" s="1" customFormat="1" ht="18.75" customHeight="1" spans="1:23">
      <c r="A64" s="22" t="s">
        <v>253</v>
      </c>
      <c r="B64" s="22" t="s">
        <v>279</v>
      </c>
      <c r="C64" s="23" t="s">
        <v>278</v>
      </c>
      <c r="D64" s="22" t="s">
        <v>51</v>
      </c>
      <c r="E64" s="22" t="s">
        <v>75</v>
      </c>
      <c r="F64" s="22" t="s">
        <v>76</v>
      </c>
      <c r="G64" s="22" t="s">
        <v>202</v>
      </c>
      <c r="H64" s="22" t="s">
        <v>203</v>
      </c>
      <c r="I64" s="24">
        <v>10000</v>
      </c>
      <c r="J64" s="24">
        <v>10000</v>
      </c>
      <c r="K64" s="24">
        <v>10000</v>
      </c>
      <c r="L64" s="24"/>
      <c r="M64" s="24"/>
      <c r="N64" s="24"/>
      <c r="O64" s="24"/>
      <c r="P64" s="101"/>
      <c r="Q64" s="24"/>
      <c r="R64" s="24"/>
      <c r="S64" s="24"/>
      <c r="T64" s="24"/>
      <c r="U64" s="24"/>
      <c r="V64" s="24"/>
      <c r="W64" s="24"/>
    </row>
    <row r="65" customFormat="1" ht="27" customHeight="1" spans="1:23">
      <c r="A65" s="22"/>
      <c r="B65" s="22"/>
      <c r="C65" s="23" t="s">
        <v>280</v>
      </c>
      <c r="D65" s="22"/>
      <c r="E65" s="22"/>
      <c r="F65" s="22"/>
      <c r="G65" s="22"/>
      <c r="H65" s="22"/>
      <c r="I65" s="24">
        <v>97000</v>
      </c>
      <c r="J65" s="24">
        <v>97000</v>
      </c>
      <c r="K65" s="24">
        <v>97000</v>
      </c>
      <c r="L65" s="24"/>
      <c r="M65" s="24"/>
      <c r="N65" s="24"/>
      <c r="O65" s="24"/>
      <c r="P65" s="101"/>
      <c r="Q65" s="24"/>
      <c r="R65" s="24"/>
      <c r="S65" s="24"/>
      <c r="T65" s="24"/>
      <c r="U65" s="24"/>
      <c r="V65" s="24"/>
      <c r="W65" s="24"/>
    </row>
    <row r="66" customFormat="1" ht="28" customHeight="1" spans="1:23">
      <c r="A66" s="23" t="s">
        <v>253</v>
      </c>
      <c r="B66" s="23" t="s">
        <v>281</v>
      </c>
      <c r="C66" s="23" t="s">
        <v>280</v>
      </c>
      <c r="D66" s="23" t="s">
        <v>51</v>
      </c>
      <c r="E66" s="23" t="s">
        <v>75</v>
      </c>
      <c r="F66" s="23" t="s">
        <v>76</v>
      </c>
      <c r="G66" s="23" t="s">
        <v>282</v>
      </c>
      <c r="H66" s="23" t="s">
        <v>256</v>
      </c>
      <c r="I66" s="24">
        <v>48940</v>
      </c>
      <c r="J66" s="24">
        <v>48940</v>
      </c>
      <c r="K66" s="24">
        <v>48940</v>
      </c>
      <c r="L66" s="23"/>
      <c r="M66" s="23"/>
      <c r="N66" s="23"/>
      <c r="O66" s="23"/>
      <c r="P66" s="23"/>
      <c r="Q66" s="23"/>
      <c r="R66" s="23"/>
      <c r="S66" s="23"/>
      <c r="T66" s="23"/>
      <c r="U66" s="23"/>
      <c r="V66" s="23"/>
      <c r="W66" s="23"/>
    </row>
    <row r="67" customFormat="1" ht="29" customHeight="1" spans="1:23">
      <c r="A67" s="23" t="s">
        <v>253</v>
      </c>
      <c r="B67" s="23" t="s">
        <v>281</v>
      </c>
      <c r="C67" s="23" t="s">
        <v>280</v>
      </c>
      <c r="D67" s="23" t="s">
        <v>51</v>
      </c>
      <c r="E67" s="23" t="s">
        <v>75</v>
      </c>
      <c r="F67" s="23" t="s">
        <v>76</v>
      </c>
      <c r="G67" s="23" t="s">
        <v>283</v>
      </c>
      <c r="H67" s="23" t="s">
        <v>199</v>
      </c>
      <c r="I67" s="24">
        <v>48060</v>
      </c>
      <c r="J67" s="24">
        <v>48060</v>
      </c>
      <c r="K67" s="24">
        <v>48060</v>
      </c>
      <c r="L67" s="23"/>
      <c r="M67" s="23"/>
      <c r="N67" s="23"/>
      <c r="O67" s="23"/>
      <c r="P67" s="23"/>
      <c r="Q67" s="23"/>
      <c r="R67" s="23"/>
      <c r="S67" s="23"/>
      <c r="T67" s="23"/>
      <c r="U67" s="23"/>
      <c r="V67" s="23"/>
      <c r="W67" s="23"/>
    </row>
    <row r="68" s="1" customFormat="1" ht="18.75" customHeight="1" spans="1:23">
      <c r="A68" s="25" t="s">
        <v>32</v>
      </c>
      <c r="B68" s="25"/>
      <c r="C68" s="25"/>
      <c r="D68" s="25"/>
      <c r="E68" s="25"/>
      <c r="F68" s="25"/>
      <c r="G68" s="25"/>
      <c r="H68" s="25"/>
      <c r="I68" s="24">
        <f>I65+I56+I52+I47+I45+I31+I24+I22+I11+I9+I29</f>
        <v>5319224</v>
      </c>
      <c r="J68" s="24">
        <f>J65+J56+J52+J47+J45+J31+J24+J22+J11+J9+J29</f>
        <v>5319224</v>
      </c>
      <c r="K68" s="24">
        <f>K65+K56+K52+K47+K45+K31+K24+K22+K11+K9+K29</f>
        <v>5319224</v>
      </c>
      <c r="L68" s="24"/>
      <c r="M68" s="24"/>
      <c r="N68" s="24"/>
      <c r="O68" s="24"/>
      <c r="P68" s="24"/>
      <c r="Q68" s="24"/>
      <c r="R68" s="24"/>
      <c r="S68" s="24"/>
      <c r="T68" s="24"/>
      <c r="U68" s="24"/>
      <c r="V68" s="24"/>
      <c r="W68" s="24"/>
    </row>
  </sheetData>
  <mergeCells count="28">
    <mergeCell ref="A3:W3"/>
    <mergeCell ref="A4:I4"/>
    <mergeCell ref="J5:M5"/>
    <mergeCell ref="N5:P5"/>
    <mergeCell ref="R5:W5"/>
    <mergeCell ref="J6:K6"/>
    <mergeCell ref="A68:H6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rintOptions horizontalCentered="1"/>
  <pageMargins left="0.751388888888889" right="0.751388888888889" top="1" bottom="1" header="0.5" footer="0.5"/>
  <pageSetup paperSize="9" scale="3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5"/>
  <sheetViews>
    <sheetView showZeros="0" tabSelected="1" zoomScale="90" zoomScaleNormal="90" workbookViewId="0">
      <pane ySplit="1" topLeftCell="A2" activePane="bottomLeft" state="frozen"/>
      <selection/>
      <selection pane="bottomLeft" activeCell="F9" sqref="F9"/>
    </sheetView>
  </sheetViews>
  <sheetFormatPr defaultColWidth="9.10833333333333" defaultRowHeight="11.95" customHeight="1"/>
  <cols>
    <col min="1" max="1" width="41.6333333333333" customWidth="1"/>
    <col min="2" max="2" width="51.3833333333333" customWidth="1"/>
    <col min="3" max="4" width="8.225" style="114" customWidth="1"/>
    <col min="5" max="5" width="13.3333333333333" customWidth="1"/>
    <col min="6" max="9" width="7.55833333333333" customWidth="1"/>
    <col min="10" max="10" width="43.3333333333333" customWidth="1"/>
  </cols>
  <sheetData>
    <row r="1" customHeight="1" spans="1:10">
      <c r="A1" s="2"/>
      <c r="B1" s="2"/>
      <c r="C1" s="2"/>
      <c r="D1" s="2"/>
      <c r="E1" s="2"/>
      <c r="F1" s="2"/>
      <c r="G1" s="2"/>
      <c r="H1" s="2"/>
      <c r="I1" s="2"/>
      <c r="J1" s="2"/>
    </row>
    <row r="2" customHeight="1" spans="10:10">
      <c r="J2" s="56" t="s">
        <v>284</v>
      </c>
    </row>
    <row r="3" ht="28.5" customHeight="1" spans="1:10">
      <c r="A3" s="47" t="s">
        <v>285</v>
      </c>
      <c r="B3" s="26"/>
      <c r="C3" s="26"/>
      <c r="D3" s="26"/>
      <c r="E3" s="26"/>
      <c r="F3" s="48"/>
      <c r="G3" s="26"/>
      <c r="H3" s="48"/>
      <c r="I3" s="48"/>
      <c r="J3" s="26"/>
    </row>
    <row r="4" ht="15.05" customHeight="1" spans="1:1">
      <c r="A4" s="6" t="str">
        <f>'部门财务收支预算总表01-1'!A4</f>
        <v>单位名称：中共新平彝族傣族自治县纪律检查委员会</v>
      </c>
    </row>
    <row r="5" s="113" customFormat="1" ht="25" customHeight="1" spans="1:10">
      <c r="A5" s="49" t="s">
        <v>286</v>
      </c>
      <c r="B5" s="49" t="s">
        <v>287</v>
      </c>
      <c r="C5" s="49" t="s">
        <v>288</v>
      </c>
      <c r="D5" s="49" t="s">
        <v>289</v>
      </c>
      <c r="E5" s="49" t="s">
        <v>290</v>
      </c>
      <c r="F5" s="95" t="s">
        <v>291</v>
      </c>
      <c r="G5" s="49" t="s">
        <v>292</v>
      </c>
      <c r="H5" s="95" t="s">
        <v>293</v>
      </c>
      <c r="I5" s="95" t="s">
        <v>294</v>
      </c>
      <c r="J5" s="49" t="s">
        <v>295</v>
      </c>
    </row>
    <row r="6" ht="14.25" customHeight="1" spans="1:10">
      <c r="A6" s="49">
        <v>1</v>
      </c>
      <c r="B6" s="49">
        <v>2</v>
      </c>
      <c r="C6" s="49">
        <v>3</v>
      </c>
      <c r="D6" s="49">
        <v>4</v>
      </c>
      <c r="E6" s="49">
        <v>5</v>
      </c>
      <c r="F6" s="50">
        <v>6</v>
      </c>
      <c r="G6" s="49">
        <v>7</v>
      </c>
      <c r="H6" s="50">
        <v>8</v>
      </c>
      <c r="I6" s="50">
        <v>9</v>
      </c>
      <c r="J6" s="49">
        <v>10</v>
      </c>
    </row>
    <row r="7" s="1" customFormat="1" ht="20.25" customHeight="1" spans="1:10">
      <c r="A7" s="115" t="s">
        <v>49</v>
      </c>
      <c r="B7" s="101"/>
      <c r="C7" s="104"/>
      <c r="D7" s="116"/>
      <c r="E7" s="102"/>
      <c r="F7" s="102"/>
      <c r="G7" s="102"/>
      <c r="H7" s="102"/>
      <c r="I7" s="102"/>
      <c r="J7" s="102"/>
    </row>
    <row r="8" s="1" customFormat="1" ht="42" customHeight="1" spans="1:10">
      <c r="A8" s="104" t="s">
        <v>262</v>
      </c>
      <c r="B8" s="117" t="s">
        <v>296</v>
      </c>
      <c r="C8" s="104" t="s">
        <v>297</v>
      </c>
      <c r="D8" s="118" t="s">
        <v>298</v>
      </c>
      <c r="E8" s="119" t="s">
        <v>299</v>
      </c>
      <c r="F8" s="103" t="s">
        <v>300</v>
      </c>
      <c r="G8" s="104" t="s">
        <v>301</v>
      </c>
      <c r="H8" s="103" t="s">
        <v>302</v>
      </c>
      <c r="I8" s="103" t="s">
        <v>303</v>
      </c>
      <c r="J8" s="119" t="s">
        <v>304</v>
      </c>
    </row>
    <row r="9" s="1" customFormat="1" ht="42" customHeight="1" spans="1:10">
      <c r="A9" s="104"/>
      <c r="B9" s="117"/>
      <c r="C9" s="104" t="s">
        <v>297</v>
      </c>
      <c r="D9" s="118" t="s">
        <v>298</v>
      </c>
      <c r="E9" s="119" t="s">
        <v>305</v>
      </c>
      <c r="F9" s="103" t="s">
        <v>300</v>
      </c>
      <c r="G9" s="104" t="s">
        <v>130</v>
      </c>
      <c r="H9" s="103" t="s">
        <v>306</v>
      </c>
      <c r="I9" s="103" t="s">
        <v>303</v>
      </c>
      <c r="J9" s="119" t="s">
        <v>307</v>
      </c>
    </row>
    <row r="10" s="1" customFormat="1" ht="42" customHeight="1" spans="1:10">
      <c r="A10" s="104"/>
      <c r="B10" s="117"/>
      <c r="C10" s="104" t="s">
        <v>308</v>
      </c>
      <c r="D10" s="118" t="s">
        <v>309</v>
      </c>
      <c r="E10" s="119" t="s">
        <v>310</v>
      </c>
      <c r="F10" s="103" t="s">
        <v>300</v>
      </c>
      <c r="G10" s="104" t="s">
        <v>311</v>
      </c>
      <c r="H10" s="103" t="s">
        <v>312</v>
      </c>
      <c r="I10" s="103" t="s">
        <v>313</v>
      </c>
      <c r="J10" s="119" t="s">
        <v>314</v>
      </c>
    </row>
    <row r="11" s="1" customFormat="1" ht="42" customHeight="1" spans="1:10">
      <c r="A11" s="104"/>
      <c r="B11" s="117"/>
      <c r="C11" s="104" t="s">
        <v>308</v>
      </c>
      <c r="D11" s="118" t="s">
        <v>309</v>
      </c>
      <c r="E11" s="119" t="s">
        <v>315</v>
      </c>
      <c r="F11" s="103" t="s">
        <v>300</v>
      </c>
      <c r="G11" s="104" t="s">
        <v>316</v>
      </c>
      <c r="H11" s="103"/>
      <c r="I11" s="103" t="s">
        <v>313</v>
      </c>
      <c r="J11" s="119" t="s">
        <v>317</v>
      </c>
    </row>
    <row r="12" s="1" customFormat="1" ht="42" customHeight="1" spans="1:10">
      <c r="A12" s="104"/>
      <c r="B12" s="117"/>
      <c r="C12" s="104" t="s">
        <v>318</v>
      </c>
      <c r="D12" s="118" t="s">
        <v>319</v>
      </c>
      <c r="E12" s="119" t="s">
        <v>320</v>
      </c>
      <c r="F12" s="103" t="s">
        <v>321</v>
      </c>
      <c r="G12" s="104" t="s">
        <v>322</v>
      </c>
      <c r="H12" s="103" t="s">
        <v>323</v>
      </c>
      <c r="I12" s="103" t="s">
        <v>303</v>
      </c>
      <c r="J12" s="119" t="s">
        <v>324</v>
      </c>
    </row>
    <row r="13" s="1" customFormat="1" ht="42" customHeight="1" spans="1:10">
      <c r="A13" s="104"/>
      <c r="B13" s="117"/>
      <c r="C13" s="104" t="s">
        <v>318</v>
      </c>
      <c r="D13" s="118" t="s">
        <v>319</v>
      </c>
      <c r="E13" s="119" t="s">
        <v>325</v>
      </c>
      <c r="F13" s="103" t="s">
        <v>321</v>
      </c>
      <c r="G13" s="104" t="s">
        <v>322</v>
      </c>
      <c r="H13" s="103" t="s">
        <v>323</v>
      </c>
      <c r="I13" s="103" t="s">
        <v>303</v>
      </c>
      <c r="J13" s="119" t="s">
        <v>326</v>
      </c>
    </row>
    <row r="14" s="1" customFormat="1" ht="30" customHeight="1" spans="1:10">
      <c r="A14" s="104" t="s">
        <v>270</v>
      </c>
      <c r="B14" s="117" t="s">
        <v>327</v>
      </c>
      <c r="C14" s="104" t="s">
        <v>297</v>
      </c>
      <c r="D14" s="118" t="s">
        <v>298</v>
      </c>
      <c r="E14" s="119" t="s">
        <v>328</v>
      </c>
      <c r="F14" s="103" t="s">
        <v>321</v>
      </c>
      <c r="G14" s="104" t="s">
        <v>129</v>
      </c>
      <c r="H14" s="103" t="s">
        <v>329</v>
      </c>
      <c r="I14" s="103" t="s">
        <v>303</v>
      </c>
      <c r="J14" s="119" t="s">
        <v>330</v>
      </c>
    </row>
    <row r="15" s="1" customFormat="1" ht="30" customHeight="1" spans="1:10">
      <c r="A15" s="104"/>
      <c r="B15" s="117"/>
      <c r="C15" s="104" t="s">
        <v>297</v>
      </c>
      <c r="D15" s="118" t="s">
        <v>298</v>
      </c>
      <c r="E15" s="119" t="s">
        <v>331</v>
      </c>
      <c r="F15" s="103" t="s">
        <v>321</v>
      </c>
      <c r="G15" s="104" t="s">
        <v>332</v>
      </c>
      <c r="H15" s="103" t="s">
        <v>306</v>
      </c>
      <c r="I15" s="103" t="s">
        <v>303</v>
      </c>
      <c r="J15" s="119" t="s">
        <v>333</v>
      </c>
    </row>
    <row r="16" s="1" customFormat="1" ht="30" customHeight="1" spans="1:10">
      <c r="A16" s="104"/>
      <c r="B16" s="117"/>
      <c r="C16" s="104" t="s">
        <v>297</v>
      </c>
      <c r="D16" s="118" t="s">
        <v>298</v>
      </c>
      <c r="E16" s="119" t="s">
        <v>334</v>
      </c>
      <c r="F16" s="103" t="s">
        <v>321</v>
      </c>
      <c r="G16" s="104" t="s">
        <v>335</v>
      </c>
      <c r="H16" s="103" t="s">
        <v>336</v>
      </c>
      <c r="I16" s="103" t="s">
        <v>303</v>
      </c>
      <c r="J16" s="119" t="s">
        <v>337</v>
      </c>
    </row>
    <row r="17" s="1" customFormat="1" ht="30" customHeight="1" spans="1:10">
      <c r="A17" s="104"/>
      <c r="B17" s="117"/>
      <c r="C17" s="104" t="s">
        <v>297</v>
      </c>
      <c r="D17" s="118" t="s">
        <v>298</v>
      </c>
      <c r="E17" s="119" t="s">
        <v>338</v>
      </c>
      <c r="F17" s="103" t="s">
        <v>339</v>
      </c>
      <c r="G17" s="104" t="s">
        <v>129</v>
      </c>
      <c r="H17" s="103" t="s">
        <v>340</v>
      </c>
      <c r="I17" s="103" t="s">
        <v>303</v>
      </c>
      <c r="J17" s="119" t="s">
        <v>341</v>
      </c>
    </row>
    <row r="18" s="1" customFormat="1" ht="30" customHeight="1" spans="1:10">
      <c r="A18" s="104"/>
      <c r="B18" s="117"/>
      <c r="C18" s="104" t="s">
        <v>297</v>
      </c>
      <c r="D18" s="118" t="s">
        <v>298</v>
      </c>
      <c r="E18" s="119" t="s">
        <v>342</v>
      </c>
      <c r="F18" s="103" t="s">
        <v>321</v>
      </c>
      <c r="G18" s="104" t="s">
        <v>129</v>
      </c>
      <c r="H18" s="103" t="s">
        <v>343</v>
      </c>
      <c r="I18" s="103" t="s">
        <v>303</v>
      </c>
      <c r="J18" s="119" t="s">
        <v>344</v>
      </c>
    </row>
    <row r="19" s="1" customFormat="1" ht="30" customHeight="1" spans="1:10">
      <c r="A19" s="104"/>
      <c r="B19" s="117"/>
      <c r="C19" s="104" t="s">
        <v>297</v>
      </c>
      <c r="D19" s="118" t="s">
        <v>298</v>
      </c>
      <c r="E19" s="119" t="s">
        <v>345</v>
      </c>
      <c r="F19" s="103" t="s">
        <v>321</v>
      </c>
      <c r="G19" s="104" t="s">
        <v>346</v>
      </c>
      <c r="H19" s="103" t="s">
        <v>347</v>
      </c>
      <c r="I19" s="103" t="s">
        <v>303</v>
      </c>
      <c r="J19" s="119" t="s">
        <v>348</v>
      </c>
    </row>
    <row r="20" s="1" customFormat="1" ht="30" customHeight="1" spans="1:10">
      <c r="A20" s="104"/>
      <c r="B20" s="117"/>
      <c r="C20" s="104" t="s">
        <v>297</v>
      </c>
      <c r="D20" s="118" t="s">
        <v>298</v>
      </c>
      <c r="E20" s="119" t="s">
        <v>349</v>
      </c>
      <c r="F20" s="103" t="s">
        <v>321</v>
      </c>
      <c r="G20" s="104" t="s">
        <v>350</v>
      </c>
      <c r="H20" s="103" t="s">
        <v>323</v>
      </c>
      <c r="I20" s="103" t="s">
        <v>303</v>
      </c>
      <c r="J20" s="119" t="s">
        <v>351</v>
      </c>
    </row>
    <row r="21" s="1" customFormat="1" ht="30" customHeight="1" spans="1:10">
      <c r="A21" s="104"/>
      <c r="B21" s="117"/>
      <c r="C21" s="104" t="s">
        <v>297</v>
      </c>
      <c r="D21" s="118" t="s">
        <v>352</v>
      </c>
      <c r="E21" s="119" t="s">
        <v>353</v>
      </c>
      <c r="F21" s="103" t="s">
        <v>321</v>
      </c>
      <c r="G21" s="104" t="s">
        <v>346</v>
      </c>
      <c r="H21" s="103" t="s">
        <v>323</v>
      </c>
      <c r="I21" s="103" t="s">
        <v>303</v>
      </c>
      <c r="J21" s="119" t="s">
        <v>354</v>
      </c>
    </row>
    <row r="22" s="1" customFormat="1" ht="30" customHeight="1" spans="1:10">
      <c r="A22" s="104"/>
      <c r="B22" s="117"/>
      <c r="C22" s="104" t="s">
        <v>297</v>
      </c>
      <c r="D22" s="118" t="s">
        <v>355</v>
      </c>
      <c r="E22" s="119" t="s">
        <v>356</v>
      </c>
      <c r="F22" s="103" t="s">
        <v>321</v>
      </c>
      <c r="G22" s="104" t="s">
        <v>322</v>
      </c>
      <c r="H22" s="103" t="s">
        <v>357</v>
      </c>
      <c r="I22" s="103" t="s">
        <v>303</v>
      </c>
      <c r="J22" s="119" t="s">
        <v>358</v>
      </c>
    </row>
    <row r="23" s="1" customFormat="1" ht="30" customHeight="1" spans="1:10">
      <c r="A23" s="104"/>
      <c r="B23" s="117"/>
      <c r="C23" s="104" t="s">
        <v>308</v>
      </c>
      <c r="D23" s="118" t="s">
        <v>309</v>
      </c>
      <c r="E23" s="119" t="s">
        <v>359</v>
      </c>
      <c r="F23" s="103" t="s">
        <v>300</v>
      </c>
      <c r="G23" s="104" t="s">
        <v>360</v>
      </c>
      <c r="H23" s="103"/>
      <c r="I23" s="103" t="s">
        <v>313</v>
      </c>
      <c r="J23" s="119" t="s">
        <v>361</v>
      </c>
    </row>
    <row r="24" s="1" customFormat="1" ht="30" customHeight="1" spans="1:10">
      <c r="A24" s="104"/>
      <c r="B24" s="117"/>
      <c r="C24" s="104" t="s">
        <v>318</v>
      </c>
      <c r="D24" s="118" t="s">
        <v>319</v>
      </c>
      <c r="E24" s="119" t="s">
        <v>362</v>
      </c>
      <c r="F24" s="103" t="s">
        <v>321</v>
      </c>
      <c r="G24" s="104" t="s">
        <v>322</v>
      </c>
      <c r="H24" s="103" t="s">
        <v>323</v>
      </c>
      <c r="I24" s="103" t="s">
        <v>303</v>
      </c>
      <c r="J24" s="119" t="s">
        <v>363</v>
      </c>
    </row>
    <row r="25" s="1" customFormat="1" ht="30" customHeight="1" spans="1:10">
      <c r="A25" s="104"/>
      <c r="B25" s="117"/>
      <c r="C25" s="104" t="s">
        <v>318</v>
      </c>
      <c r="D25" s="118" t="s">
        <v>319</v>
      </c>
      <c r="E25" s="119" t="s">
        <v>364</v>
      </c>
      <c r="F25" s="103" t="s">
        <v>321</v>
      </c>
      <c r="G25" s="104" t="s">
        <v>346</v>
      </c>
      <c r="H25" s="103" t="s">
        <v>323</v>
      </c>
      <c r="I25" s="103" t="s">
        <v>303</v>
      </c>
      <c r="J25" s="119" t="s">
        <v>365</v>
      </c>
    </row>
    <row r="26" s="1" customFormat="1" ht="49" customHeight="1" spans="1:10">
      <c r="A26" s="104" t="s">
        <v>252</v>
      </c>
      <c r="B26" s="104" t="s">
        <v>366</v>
      </c>
      <c r="C26" s="104" t="s">
        <v>297</v>
      </c>
      <c r="D26" s="118" t="s">
        <v>298</v>
      </c>
      <c r="E26" s="119" t="s">
        <v>367</v>
      </c>
      <c r="F26" s="103" t="s">
        <v>321</v>
      </c>
      <c r="G26" s="104" t="s">
        <v>368</v>
      </c>
      <c r="H26" s="103" t="s">
        <v>369</v>
      </c>
      <c r="I26" s="103" t="s">
        <v>303</v>
      </c>
      <c r="J26" s="119" t="s">
        <v>370</v>
      </c>
    </row>
    <row r="27" s="1" customFormat="1" ht="49" customHeight="1" spans="1:10">
      <c r="A27" s="104"/>
      <c r="B27" s="104"/>
      <c r="C27" s="104" t="s">
        <v>297</v>
      </c>
      <c r="D27" s="118" t="s">
        <v>352</v>
      </c>
      <c r="E27" s="119" t="s">
        <v>371</v>
      </c>
      <c r="F27" s="103" t="s">
        <v>321</v>
      </c>
      <c r="G27" s="104" t="s">
        <v>372</v>
      </c>
      <c r="H27" s="103" t="s">
        <v>323</v>
      </c>
      <c r="I27" s="103" t="s">
        <v>303</v>
      </c>
      <c r="J27" s="119" t="s">
        <v>370</v>
      </c>
    </row>
    <row r="28" s="1" customFormat="1" ht="49" customHeight="1" spans="1:10">
      <c r="A28" s="104"/>
      <c r="B28" s="104"/>
      <c r="C28" s="104" t="s">
        <v>297</v>
      </c>
      <c r="D28" s="118" t="s">
        <v>352</v>
      </c>
      <c r="E28" s="119" t="s">
        <v>373</v>
      </c>
      <c r="F28" s="103" t="s">
        <v>321</v>
      </c>
      <c r="G28" s="104" t="s">
        <v>374</v>
      </c>
      <c r="H28" s="103" t="s">
        <v>323</v>
      </c>
      <c r="I28" s="103" t="s">
        <v>303</v>
      </c>
      <c r="J28" s="119" t="s">
        <v>370</v>
      </c>
    </row>
    <row r="29" s="1" customFormat="1" ht="49" customHeight="1" spans="1:10">
      <c r="A29" s="104"/>
      <c r="B29" s="104"/>
      <c r="C29" s="104" t="s">
        <v>308</v>
      </c>
      <c r="D29" s="118" t="s">
        <v>375</v>
      </c>
      <c r="E29" s="119" t="s">
        <v>376</v>
      </c>
      <c r="F29" s="103" t="s">
        <v>321</v>
      </c>
      <c r="G29" s="104" t="s">
        <v>377</v>
      </c>
      <c r="H29" s="103" t="s">
        <v>378</v>
      </c>
      <c r="I29" s="103" t="s">
        <v>303</v>
      </c>
      <c r="J29" s="119" t="s">
        <v>370</v>
      </c>
    </row>
    <row r="30" s="1" customFormat="1" ht="49" customHeight="1" spans="1:10">
      <c r="A30" s="104"/>
      <c r="B30" s="104"/>
      <c r="C30" s="104" t="s">
        <v>318</v>
      </c>
      <c r="D30" s="118" t="s">
        <v>319</v>
      </c>
      <c r="E30" s="119" t="s">
        <v>379</v>
      </c>
      <c r="F30" s="103" t="s">
        <v>321</v>
      </c>
      <c r="G30" s="104" t="s">
        <v>322</v>
      </c>
      <c r="H30" s="103" t="s">
        <v>323</v>
      </c>
      <c r="I30" s="103" t="s">
        <v>303</v>
      </c>
      <c r="J30" s="119" t="s">
        <v>370</v>
      </c>
    </row>
    <row r="31" s="1" customFormat="1" ht="43" customHeight="1" spans="1:10">
      <c r="A31" s="104" t="s">
        <v>266</v>
      </c>
      <c r="B31" s="117" t="s">
        <v>380</v>
      </c>
      <c r="C31" s="104" t="s">
        <v>297</v>
      </c>
      <c r="D31" s="118" t="s">
        <v>352</v>
      </c>
      <c r="E31" s="119" t="s">
        <v>381</v>
      </c>
      <c r="F31" s="103" t="s">
        <v>300</v>
      </c>
      <c r="G31" s="104" t="s">
        <v>377</v>
      </c>
      <c r="H31" s="103" t="s">
        <v>382</v>
      </c>
      <c r="I31" s="103" t="s">
        <v>313</v>
      </c>
      <c r="J31" s="119" t="s">
        <v>383</v>
      </c>
    </row>
    <row r="32" s="1" customFormat="1" ht="43" customHeight="1" spans="1:10">
      <c r="A32" s="104"/>
      <c r="B32" s="117"/>
      <c r="C32" s="104" t="s">
        <v>297</v>
      </c>
      <c r="D32" s="118" t="s">
        <v>352</v>
      </c>
      <c r="E32" s="119" t="s">
        <v>384</v>
      </c>
      <c r="F32" s="103" t="s">
        <v>321</v>
      </c>
      <c r="G32" s="104" t="s">
        <v>372</v>
      </c>
      <c r="H32" s="103" t="s">
        <v>323</v>
      </c>
      <c r="I32" s="103" t="s">
        <v>303</v>
      </c>
      <c r="J32" s="120" t="s">
        <v>385</v>
      </c>
    </row>
    <row r="33" s="1" customFormat="1" ht="31" customHeight="1" spans="1:10">
      <c r="A33" s="104"/>
      <c r="B33" s="117"/>
      <c r="C33" s="104" t="s">
        <v>297</v>
      </c>
      <c r="D33" s="118" t="s">
        <v>352</v>
      </c>
      <c r="E33" s="119" t="s">
        <v>386</v>
      </c>
      <c r="F33" s="103" t="s">
        <v>321</v>
      </c>
      <c r="G33" s="104" t="s">
        <v>387</v>
      </c>
      <c r="H33" s="103" t="s">
        <v>306</v>
      </c>
      <c r="I33" s="103" t="s">
        <v>303</v>
      </c>
      <c r="J33" s="119" t="s">
        <v>388</v>
      </c>
    </row>
    <row r="34" s="1" customFormat="1" ht="31" customHeight="1" spans="1:10">
      <c r="A34" s="104"/>
      <c r="B34" s="117"/>
      <c r="C34" s="104" t="s">
        <v>297</v>
      </c>
      <c r="D34" s="118" t="s">
        <v>352</v>
      </c>
      <c r="E34" s="119" t="s">
        <v>389</v>
      </c>
      <c r="F34" s="103" t="s">
        <v>321</v>
      </c>
      <c r="G34" s="104" t="s">
        <v>129</v>
      </c>
      <c r="H34" s="103" t="s">
        <v>329</v>
      </c>
      <c r="I34" s="103" t="s">
        <v>303</v>
      </c>
      <c r="J34" s="119" t="s">
        <v>390</v>
      </c>
    </row>
    <row r="35" s="1" customFormat="1" ht="31" customHeight="1" spans="1:10">
      <c r="A35" s="104"/>
      <c r="B35" s="117"/>
      <c r="C35" s="104" t="s">
        <v>297</v>
      </c>
      <c r="D35" s="118" t="s">
        <v>352</v>
      </c>
      <c r="E35" s="119" t="s">
        <v>391</v>
      </c>
      <c r="F35" s="103" t="s">
        <v>321</v>
      </c>
      <c r="G35" s="104" t="s">
        <v>392</v>
      </c>
      <c r="H35" s="103" t="s">
        <v>323</v>
      </c>
      <c r="I35" s="103" t="s">
        <v>303</v>
      </c>
      <c r="J35" s="119" t="s">
        <v>393</v>
      </c>
    </row>
    <row r="36" s="1" customFormat="1" ht="31" customHeight="1" spans="1:10">
      <c r="A36" s="104"/>
      <c r="B36" s="117"/>
      <c r="C36" s="104" t="s">
        <v>297</v>
      </c>
      <c r="D36" s="118" t="s">
        <v>352</v>
      </c>
      <c r="E36" s="119" t="s">
        <v>394</v>
      </c>
      <c r="F36" s="103" t="s">
        <v>321</v>
      </c>
      <c r="G36" s="104" t="s">
        <v>395</v>
      </c>
      <c r="H36" s="103" t="s">
        <v>306</v>
      </c>
      <c r="I36" s="103" t="s">
        <v>303</v>
      </c>
      <c r="J36" s="119" t="s">
        <v>396</v>
      </c>
    </row>
    <row r="37" s="1" customFormat="1" ht="31" customHeight="1" spans="1:10">
      <c r="A37" s="104"/>
      <c r="B37" s="117"/>
      <c r="C37" s="104" t="s">
        <v>308</v>
      </c>
      <c r="D37" s="118" t="s">
        <v>309</v>
      </c>
      <c r="E37" s="119" t="s">
        <v>397</v>
      </c>
      <c r="F37" s="103" t="s">
        <v>321</v>
      </c>
      <c r="G37" s="104" t="s">
        <v>398</v>
      </c>
      <c r="H37" s="103" t="s">
        <v>399</v>
      </c>
      <c r="I37" s="103" t="s">
        <v>303</v>
      </c>
      <c r="J37" s="119" t="s">
        <v>400</v>
      </c>
    </row>
    <row r="38" s="1" customFormat="1" ht="31" customHeight="1" spans="1:10">
      <c r="A38" s="104"/>
      <c r="B38" s="117"/>
      <c r="C38" s="104" t="s">
        <v>308</v>
      </c>
      <c r="D38" s="118" t="s">
        <v>309</v>
      </c>
      <c r="E38" s="119" t="s">
        <v>401</v>
      </c>
      <c r="F38" s="103" t="s">
        <v>300</v>
      </c>
      <c r="G38" s="104" t="s">
        <v>402</v>
      </c>
      <c r="H38" s="103"/>
      <c r="I38" s="103" t="s">
        <v>313</v>
      </c>
      <c r="J38" s="119" t="s">
        <v>403</v>
      </c>
    </row>
    <row r="39" s="1" customFormat="1" ht="31" customHeight="1" spans="1:10">
      <c r="A39" s="104"/>
      <c r="B39" s="117"/>
      <c r="C39" s="104" t="s">
        <v>308</v>
      </c>
      <c r="D39" s="118" t="s">
        <v>375</v>
      </c>
      <c r="E39" s="119" t="s">
        <v>404</v>
      </c>
      <c r="F39" s="103" t="s">
        <v>321</v>
      </c>
      <c r="G39" s="104" t="s">
        <v>132</v>
      </c>
      <c r="H39" s="103" t="s">
        <v>378</v>
      </c>
      <c r="I39" s="103" t="s">
        <v>303</v>
      </c>
      <c r="J39" s="119" t="s">
        <v>405</v>
      </c>
    </row>
    <row r="40" s="1" customFormat="1" ht="31" customHeight="1" spans="1:10">
      <c r="A40" s="104"/>
      <c r="B40" s="117"/>
      <c r="C40" s="104" t="s">
        <v>308</v>
      </c>
      <c r="D40" s="118" t="s">
        <v>375</v>
      </c>
      <c r="E40" s="119" t="s">
        <v>406</v>
      </c>
      <c r="F40" s="103" t="s">
        <v>300</v>
      </c>
      <c r="G40" s="104" t="s">
        <v>407</v>
      </c>
      <c r="H40" s="103"/>
      <c r="I40" s="103" t="s">
        <v>313</v>
      </c>
      <c r="J40" s="119" t="s">
        <v>408</v>
      </c>
    </row>
    <row r="41" s="1" customFormat="1" ht="31" customHeight="1" spans="1:10">
      <c r="A41" s="104"/>
      <c r="B41" s="117"/>
      <c r="C41" s="104" t="s">
        <v>318</v>
      </c>
      <c r="D41" s="118" t="s">
        <v>319</v>
      </c>
      <c r="E41" s="119" t="s">
        <v>379</v>
      </c>
      <c r="F41" s="103" t="s">
        <v>321</v>
      </c>
      <c r="G41" s="104" t="s">
        <v>409</v>
      </c>
      <c r="H41" s="103" t="s">
        <v>323</v>
      </c>
      <c r="I41" s="103" t="s">
        <v>303</v>
      </c>
      <c r="J41" s="119" t="s">
        <v>410</v>
      </c>
    </row>
    <row r="42" s="1" customFormat="1" ht="31" customHeight="1" spans="1:10">
      <c r="A42" s="104"/>
      <c r="B42" s="117"/>
      <c r="C42" s="104" t="s">
        <v>318</v>
      </c>
      <c r="D42" s="118" t="s">
        <v>319</v>
      </c>
      <c r="E42" s="119" t="s">
        <v>411</v>
      </c>
      <c r="F42" s="103" t="s">
        <v>321</v>
      </c>
      <c r="G42" s="104" t="s">
        <v>409</v>
      </c>
      <c r="H42" s="103" t="s">
        <v>323</v>
      </c>
      <c r="I42" s="103" t="s">
        <v>303</v>
      </c>
      <c r="J42" s="119" t="s">
        <v>412</v>
      </c>
    </row>
    <row r="43" s="1" customFormat="1" ht="31" customHeight="1" spans="1:10">
      <c r="A43" s="104" t="s">
        <v>257</v>
      </c>
      <c r="B43" s="117" t="s">
        <v>413</v>
      </c>
      <c r="C43" s="104" t="s">
        <v>297</v>
      </c>
      <c r="D43" s="118" t="s">
        <v>298</v>
      </c>
      <c r="E43" s="119" t="s">
        <v>414</v>
      </c>
      <c r="F43" s="103" t="s">
        <v>339</v>
      </c>
      <c r="G43" s="104" t="s">
        <v>372</v>
      </c>
      <c r="H43" s="103" t="s">
        <v>306</v>
      </c>
      <c r="I43" s="103" t="s">
        <v>303</v>
      </c>
      <c r="J43" s="119" t="s">
        <v>415</v>
      </c>
    </row>
    <row r="44" s="1" customFormat="1" ht="31" customHeight="1" spans="1:10">
      <c r="A44" s="104"/>
      <c r="B44" s="117"/>
      <c r="C44" s="104" t="s">
        <v>297</v>
      </c>
      <c r="D44" s="118" t="s">
        <v>298</v>
      </c>
      <c r="E44" s="119" t="s">
        <v>416</v>
      </c>
      <c r="F44" s="103" t="s">
        <v>339</v>
      </c>
      <c r="G44" s="104" t="s">
        <v>132</v>
      </c>
      <c r="H44" s="103" t="s">
        <v>340</v>
      </c>
      <c r="I44" s="103" t="s">
        <v>303</v>
      </c>
      <c r="J44" s="119" t="s">
        <v>417</v>
      </c>
    </row>
    <row r="45" s="1" customFormat="1" ht="31" customHeight="1" spans="1:10">
      <c r="A45" s="104"/>
      <c r="B45" s="117"/>
      <c r="C45" s="104" t="s">
        <v>297</v>
      </c>
      <c r="D45" s="118" t="s">
        <v>298</v>
      </c>
      <c r="E45" s="119" t="s">
        <v>418</v>
      </c>
      <c r="F45" s="103" t="s">
        <v>321</v>
      </c>
      <c r="G45" s="104" t="s">
        <v>350</v>
      </c>
      <c r="H45" s="103" t="s">
        <v>323</v>
      </c>
      <c r="I45" s="103" t="s">
        <v>303</v>
      </c>
      <c r="J45" s="119" t="s">
        <v>419</v>
      </c>
    </row>
    <row r="46" s="1" customFormat="1" ht="31" customHeight="1" spans="1:10">
      <c r="A46" s="104"/>
      <c r="B46" s="117"/>
      <c r="C46" s="104" t="s">
        <v>297</v>
      </c>
      <c r="D46" s="118" t="s">
        <v>298</v>
      </c>
      <c r="E46" s="119" t="s">
        <v>420</v>
      </c>
      <c r="F46" s="103" t="s">
        <v>321</v>
      </c>
      <c r="G46" s="104" t="s">
        <v>421</v>
      </c>
      <c r="H46" s="103" t="s">
        <v>323</v>
      </c>
      <c r="I46" s="103" t="s">
        <v>303</v>
      </c>
      <c r="J46" s="119" t="s">
        <v>422</v>
      </c>
    </row>
    <row r="47" s="1" customFormat="1" ht="31" customHeight="1" spans="1:10">
      <c r="A47" s="104"/>
      <c r="B47" s="117"/>
      <c r="C47" s="104" t="s">
        <v>297</v>
      </c>
      <c r="D47" s="118" t="s">
        <v>298</v>
      </c>
      <c r="E47" s="119" t="s">
        <v>423</v>
      </c>
      <c r="F47" s="103" t="s">
        <v>321</v>
      </c>
      <c r="G47" s="104" t="s">
        <v>301</v>
      </c>
      <c r="H47" s="103" t="s">
        <v>329</v>
      </c>
      <c r="I47" s="103" t="s">
        <v>303</v>
      </c>
      <c r="J47" s="119" t="s">
        <v>424</v>
      </c>
    </row>
    <row r="48" s="1" customFormat="1" ht="31" customHeight="1" spans="1:10">
      <c r="A48" s="104"/>
      <c r="B48" s="117"/>
      <c r="C48" s="104" t="s">
        <v>297</v>
      </c>
      <c r="D48" s="118" t="s">
        <v>355</v>
      </c>
      <c r="E48" s="119" t="s">
        <v>425</v>
      </c>
      <c r="F48" s="103" t="s">
        <v>300</v>
      </c>
      <c r="G48" s="104" t="s">
        <v>374</v>
      </c>
      <c r="H48" s="103" t="s">
        <v>323</v>
      </c>
      <c r="I48" s="103" t="s">
        <v>303</v>
      </c>
      <c r="J48" s="119" t="s">
        <v>426</v>
      </c>
    </row>
    <row r="49" s="1" customFormat="1" ht="31" customHeight="1" spans="1:10">
      <c r="A49" s="104"/>
      <c r="B49" s="117"/>
      <c r="C49" s="104" t="s">
        <v>308</v>
      </c>
      <c r="D49" s="118" t="s">
        <v>309</v>
      </c>
      <c r="E49" s="119" t="s">
        <v>427</v>
      </c>
      <c r="F49" s="103" t="s">
        <v>300</v>
      </c>
      <c r="G49" s="104" t="s">
        <v>311</v>
      </c>
      <c r="H49" s="103"/>
      <c r="I49" s="103" t="s">
        <v>313</v>
      </c>
      <c r="J49" s="119" t="s">
        <v>314</v>
      </c>
    </row>
    <row r="50" s="1" customFormat="1" ht="31" customHeight="1" spans="1:10">
      <c r="A50" s="104"/>
      <c r="B50" s="117"/>
      <c r="C50" s="104" t="s">
        <v>318</v>
      </c>
      <c r="D50" s="118" t="s">
        <v>319</v>
      </c>
      <c r="E50" s="119" t="s">
        <v>428</v>
      </c>
      <c r="F50" s="103" t="s">
        <v>321</v>
      </c>
      <c r="G50" s="104" t="s">
        <v>322</v>
      </c>
      <c r="H50" s="103" t="s">
        <v>323</v>
      </c>
      <c r="I50" s="103" t="s">
        <v>303</v>
      </c>
      <c r="J50" s="119" t="s">
        <v>429</v>
      </c>
    </row>
    <row r="51" s="1" customFormat="1" ht="31" customHeight="1" spans="1:10">
      <c r="A51" s="104"/>
      <c r="B51" s="117"/>
      <c r="C51" s="104" t="s">
        <v>318</v>
      </c>
      <c r="D51" s="118" t="s">
        <v>319</v>
      </c>
      <c r="E51" s="119" t="s">
        <v>325</v>
      </c>
      <c r="F51" s="103" t="s">
        <v>321</v>
      </c>
      <c r="G51" s="104" t="s">
        <v>322</v>
      </c>
      <c r="H51" s="103" t="s">
        <v>323</v>
      </c>
      <c r="I51" s="103" t="s">
        <v>303</v>
      </c>
      <c r="J51" s="119" t="s">
        <v>326</v>
      </c>
    </row>
    <row r="52" s="1" customFormat="1" ht="35" customHeight="1" spans="1:10">
      <c r="A52" s="104" t="s">
        <v>268</v>
      </c>
      <c r="B52" s="117" t="s">
        <v>430</v>
      </c>
      <c r="C52" s="104" t="s">
        <v>297</v>
      </c>
      <c r="D52" s="118" t="s">
        <v>298</v>
      </c>
      <c r="E52" s="119" t="s">
        <v>431</v>
      </c>
      <c r="F52" s="103" t="s">
        <v>321</v>
      </c>
      <c r="G52" s="104" t="s">
        <v>377</v>
      </c>
      <c r="H52" s="103" t="s">
        <v>329</v>
      </c>
      <c r="I52" s="103" t="s">
        <v>303</v>
      </c>
      <c r="J52" s="119" t="s">
        <v>432</v>
      </c>
    </row>
    <row r="53" s="1" customFormat="1" ht="35" customHeight="1" spans="1:10">
      <c r="A53" s="104"/>
      <c r="B53" s="117"/>
      <c r="C53" s="104" t="s">
        <v>297</v>
      </c>
      <c r="D53" s="118" t="s">
        <v>298</v>
      </c>
      <c r="E53" s="119" t="s">
        <v>433</v>
      </c>
      <c r="F53" s="103" t="s">
        <v>321</v>
      </c>
      <c r="G53" s="104" t="s">
        <v>377</v>
      </c>
      <c r="H53" s="103" t="s">
        <v>329</v>
      </c>
      <c r="I53" s="103" t="s">
        <v>303</v>
      </c>
      <c r="J53" s="119" t="s">
        <v>434</v>
      </c>
    </row>
    <row r="54" s="1" customFormat="1" ht="40" customHeight="1" spans="1:10">
      <c r="A54" s="104"/>
      <c r="B54" s="117"/>
      <c r="C54" s="104" t="s">
        <v>297</v>
      </c>
      <c r="D54" s="118" t="s">
        <v>298</v>
      </c>
      <c r="E54" s="119" t="s">
        <v>435</v>
      </c>
      <c r="F54" s="103" t="s">
        <v>321</v>
      </c>
      <c r="G54" s="104" t="s">
        <v>377</v>
      </c>
      <c r="H54" s="103" t="s">
        <v>329</v>
      </c>
      <c r="I54" s="103" t="s">
        <v>303</v>
      </c>
      <c r="J54" s="119" t="s">
        <v>436</v>
      </c>
    </row>
    <row r="55" s="1" customFormat="1" ht="35" customHeight="1" spans="1:10">
      <c r="A55" s="104"/>
      <c r="B55" s="117"/>
      <c r="C55" s="104" t="s">
        <v>297</v>
      </c>
      <c r="D55" s="118" t="s">
        <v>352</v>
      </c>
      <c r="E55" s="119" t="s">
        <v>437</v>
      </c>
      <c r="F55" s="103" t="s">
        <v>321</v>
      </c>
      <c r="G55" s="104" t="s">
        <v>438</v>
      </c>
      <c r="H55" s="103" t="s">
        <v>323</v>
      </c>
      <c r="I55" s="103" t="s">
        <v>303</v>
      </c>
      <c r="J55" s="119" t="s">
        <v>439</v>
      </c>
    </row>
    <row r="56" s="1" customFormat="1" ht="35" customHeight="1" spans="1:10">
      <c r="A56" s="104"/>
      <c r="B56" s="117"/>
      <c r="C56" s="104" t="s">
        <v>308</v>
      </c>
      <c r="D56" s="118" t="s">
        <v>309</v>
      </c>
      <c r="E56" s="119" t="s">
        <v>440</v>
      </c>
      <c r="F56" s="103" t="s">
        <v>441</v>
      </c>
      <c r="G56" s="104" t="s">
        <v>442</v>
      </c>
      <c r="H56" s="103" t="s">
        <v>323</v>
      </c>
      <c r="I56" s="103" t="s">
        <v>303</v>
      </c>
      <c r="J56" s="119" t="s">
        <v>443</v>
      </c>
    </row>
    <row r="57" s="1" customFormat="1" ht="35" customHeight="1" spans="1:10">
      <c r="A57" s="104"/>
      <c r="B57" s="117"/>
      <c r="C57" s="104" t="s">
        <v>318</v>
      </c>
      <c r="D57" s="118" t="s">
        <v>319</v>
      </c>
      <c r="E57" s="119" t="s">
        <v>444</v>
      </c>
      <c r="F57" s="103" t="s">
        <v>321</v>
      </c>
      <c r="G57" s="104" t="s">
        <v>372</v>
      </c>
      <c r="H57" s="103" t="s">
        <v>323</v>
      </c>
      <c r="I57" s="103" t="s">
        <v>303</v>
      </c>
      <c r="J57" s="119" t="s">
        <v>445</v>
      </c>
    </row>
    <row r="58" s="1" customFormat="1" ht="42" customHeight="1" spans="1:10">
      <c r="A58" s="104" t="s">
        <v>272</v>
      </c>
      <c r="B58" s="117" t="s">
        <v>413</v>
      </c>
      <c r="C58" s="104" t="s">
        <v>297</v>
      </c>
      <c r="D58" s="118" t="s">
        <v>298</v>
      </c>
      <c r="E58" s="119" t="s">
        <v>446</v>
      </c>
      <c r="F58" s="103" t="s">
        <v>321</v>
      </c>
      <c r="G58" s="104" t="s">
        <v>368</v>
      </c>
      <c r="H58" s="103" t="s">
        <v>323</v>
      </c>
      <c r="I58" s="103" t="s">
        <v>303</v>
      </c>
      <c r="J58" s="119" t="s">
        <v>370</v>
      </c>
    </row>
    <row r="59" s="1" customFormat="1" ht="42" customHeight="1" spans="1:10">
      <c r="A59" s="104"/>
      <c r="B59" s="117"/>
      <c r="C59" s="104" t="s">
        <v>297</v>
      </c>
      <c r="D59" s="118" t="s">
        <v>352</v>
      </c>
      <c r="E59" s="119" t="s">
        <v>371</v>
      </c>
      <c r="F59" s="103" t="s">
        <v>321</v>
      </c>
      <c r="G59" s="104" t="s">
        <v>372</v>
      </c>
      <c r="H59" s="103" t="s">
        <v>323</v>
      </c>
      <c r="I59" s="103" t="s">
        <v>303</v>
      </c>
      <c r="J59" s="119" t="s">
        <v>447</v>
      </c>
    </row>
    <row r="60" s="1" customFormat="1" ht="42" customHeight="1" spans="1:10">
      <c r="A60" s="104"/>
      <c r="B60" s="117"/>
      <c r="C60" s="104" t="s">
        <v>297</v>
      </c>
      <c r="D60" s="118" t="s">
        <v>352</v>
      </c>
      <c r="E60" s="119" t="s">
        <v>373</v>
      </c>
      <c r="F60" s="103" t="s">
        <v>321</v>
      </c>
      <c r="G60" s="104" t="s">
        <v>374</v>
      </c>
      <c r="H60" s="103" t="s">
        <v>323</v>
      </c>
      <c r="I60" s="103" t="s">
        <v>303</v>
      </c>
      <c r="J60" s="119" t="s">
        <v>448</v>
      </c>
    </row>
    <row r="61" s="1" customFormat="1" ht="42" customHeight="1" spans="1:10">
      <c r="A61" s="104"/>
      <c r="B61" s="117"/>
      <c r="C61" s="104" t="s">
        <v>308</v>
      </c>
      <c r="D61" s="118" t="s">
        <v>375</v>
      </c>
      <c r="E61" s="119" t="s">
        <v>376</v>
      </c>
      <c r="F61" s="103" t="s">
        <v>321</v>
      </c>
      <c r="G61" s="104" t="s">
        <v>128</v>
      </c>
      <c r="H61" s="103" t="s">
        <v>378</v>
      </c>
      <c r="I61" s="103" t="s">
        <v>303</v>
      </c>
      <c r="J61" s="119" t="s">
        <v>449</v>
      </c>
    </row>
    <row r="62" s="1" customFormat="1" ht="42" customHeight="1" spans="1:10">
      <c r="A62" s="104"/>
      <c r="B62" s="117"/>
      <c r="C62" s="104" t="s">
        <v>318</v>
      </c>
      <c r="D62" s="118" t="s">
        <v>319</v>
      </c>
      <c r="E62" s="119" t="s">
        <v>379</v>
      </c>
      <c r="F62" s="103" t="s">
        <v>321</v>
      </c>
      <c r="G62" s="104" t="s">
        <v>322</v>
      </c>
      <c r="H62" s="103" t="s">
        <v>323</v>
      </c>
      <c r="I62" s="103" t="s">
        <v>303</v>
      </c>
      <c r="J62" s="119" t="s">
        <v>450</v>
      </c>
    </row>
    <row r="63" s="1" customFormat="1" ht="39" customHeight="1" spans="1:10">
      <c r="A63" s="104" t="s">
        <v>274</v>
      </c>
      <c r="B63" s="117" t="s">
        <v>413</v>
      </c>
      <c r="C63" s="104" t="s">
        <v>297</v>
      </c>
      <c r="D63" s="118" t="s">
        <v>298</v>
      </c>
      <c r="E63" s="119" t="s">
        <v>451</v>
      </c>
      <c r="F63" s="103" t="s">
        <v>300</v>
      </c>
      <c r="G63" s="104" t="s">
        <v>301</v>
      </c>
      <c r="H63" s="103" t="s">
        <v>452</v>
      </c>
      <c r="I63" s="103" t="s">
        <v>303</v>
      </c>
      <c r="J63" s="119" t="s">
        <v>453</v>
      </c>
    </row>
    <row r="64" s="1" customFormat="1" ht="39" customHeight="1" spans="1:10">
      <c r="A64" s="104"/>
      <c r="B64" s="117"/>
      <c r="C64" s="104" t="s">
        <v>297</v>
      </c>
      <c r="D64" s="118" t="s">
        <v>352</v>
      </c>
      <c r="E64" s="119" t="s">
        <v>454</v>
      </c>
      <c r="F64" s="103" t="s">
        <v>321</v>
      </c>
      <c r="G64" s="104" t="s">
        <v>322</v>
      </c>
      <c r="H64" s="103" t="s">
        <v>323</v>
      </c>
      <c r="I64" s="103" t="s">
        <v>303</v>
      </c>
      <c r="J64" s="119" t="s">
        <v>455</v>
      </c>
    </row>
    <row r="65" s="1" customFormat="1" ht="39" customHeight="1" spans="1:10">
      <c r="A65" s="104"/>
      <c r="B65" s="117"/>
      <c r="C65" s="104" t="s">
        <v>297</v>
      </c>
      <c r="D65" s="118" t="s">
        <v>355</v>
      </c>
      <c r="E65" s="119" t="s">
        <v>425</v>
      </c>
      <c r="F65" s="103" t="s">
        <v>300</v>
      </c>
      <c r="G65" s="104" t="s">
        <v>374</v>
      </c>
      <c r="H65" s="103" t="s">
        <v>323</v>
      </c>
      <c r="I65" s="103" t="s">
        <v>303</v>
      </c>
      <c r="J65" s="119" t="s">
        <v>456</v>
      </c>
    </row>
    <row r="66" s="1" customFormat="1" ht="39" customHeight="1" spans="1:10">
      <c r="A66" s="104"/>
      <c r="B66" s="117"/>
      <c r="C66" s="104" t="s">
        <v>308</v>
      </c>
      <c r="D66" s="118" t="s">
        <v>309</v>
      </c>
      <c r="E66" s="119" t="s">
        <v>427</v>
      </c>
      <c r="F66" s="103" t="s">
        <v>300</v>
      </c>
      <c r="G66" s="104" t="s">
        <v>311</v>
      </c>
      <c r="H66" s="103" t="s">
        <v>378</v>
      </c>
      <c r="I66" s="103" t="s">
        <v>313</v>
      </c>
      <c r="J66" s="119" t="s">
        <v>457</v>
      </c>
    </row>
    <row r="67" s="1" customFormat="1" ht="39" customHeight="1" spans="1:10">
      <c r="A67" s="104"/>
      <c r="B67" s="117"/>
      <c r="C67" s="104" t="s">
        <v>318</v>
      </c>
      <c r="D67" s="118" t="s">
        <v>319</v>
      </c>
      <c r="E67" s="119" t="s">
        <v>458</v>
      </c>
      <c r="F67" s="103" t="s">
        <v>321</v>
      </c>
      <c r="G67" s="104" t="s">
        <v>322</v>
      </c>
      <c r="H67" s="103" t="s">
        <v>323</v>
      </c>
      <c r="I67" s="103" t="s">
        <v>303</v>
      </c>
      <c r="J67" s="119" t="s">
        <v>326</v>
      </c>
    </row>
    <row r="68" s="1" customFormat="1" ht="33" customHeight="1" spans="1:10">
      <c r="A68" s="101" t="s">
        <v>51</v>
      </c>
      <c r="B68" s="101"/>
      <c r="C68" s="104"/>
      <c r="D68" s="104"/>
      <c r="E68" s="102"/>
      <c r="F68" s="102"/>
      <c r="G68" s="102"/>
      <c r="H68" s="102"/>
      <c r="I68" s="102"/>
      <c r="J68" s="102"/>
    </row>
    <row r="69" s="1" customFormat="1" ht="33" customHeight="1" spans="1:10">
      <c r="A69" s="104" t="s">
        <v>278</v>
      </c>
      <c r="B69" s="117" t="s">
        <v>459</v>
      </c>
      <c r="C69" s="104" t="s">
        <v>297</v>
      </c>
      <c r="D69" s="118" t="s">
        <v>298</v>
      </c>
      <c r="E69" s="119" t="s">
        <v>460</v>
      </c>
      <c r="F69" s="103" t="s">
        <v>339</v>
      </c>
      <c r="G69" s="104" t="s">
        <v>461</v>
      </c>
      <c r="H69" s="103" t="s">
        <v>462</v>
      </c>
      <c r="I69" s="103" t="s">
        <v>303</v>
      </c>
      <c r="J69" s="119" t="s">
        <v>463</v>
      </c>
    </row>
    <row r="70" s="1" customFormat="1" ht="33" customHeight="1" spans="1:10">
      <c r="A70" s="104"/>
      <c r="B70" s="117"/>
      <c r="C70" s="104" t="s">
        <v>297</v>
      </c>
      <c r="D70" s="118" t="s">
        <v>298</v>
      </c>
      <c r="E70" s="119" t="s">
        <v>464</v>
      </c>
      <c r="F70" s="103" t="s">
        <v>339</v>
      </c>
      <c r="G70" s="104" t="s">
        <v>465</v>
      </c>
      <c r="H70" s="103" t="s">
        <v>466</v>
      </c>
      <c r="I70" s="103" t="s">
        <v>303</v>
      </c>
      <c r="J70" s="119" t="s">
        <v>467</v>
      </c>
    </row>
    <row r="71" s="1" customFormat="1" ht="33" customHeight="1" spans="1:10">
      <c r="A71" s="104"/>
      <c r="B71" s="117"/>
      <c r="C71" s="104" t="s">
        <v>297</v>
      </c>
      <c r="D71" s="118" t="s">
        <v>298</v>
      </c>
      <c r="E71" s="119" t="s">
        <v>468</v>
      </c>
      <c r="F71" s="103" t="s">
        <v>321</v>
      </c>
      <c r="G71" s="104" t="s">
        <v>335</v>
      </c>
      <c r="H71" s="103" t="s">
        <v>469</v>
      </c>
      <c r="I71" s="103" t="s">
        <v>303</v>
      </c>
      <c r="J71" s="119" t="s">
        <v>470</v>
      </c>
    </row>
    <row r="72" s="1" customFormat="1" ht="33" customHeight="1" spans="1:10">
      <c r="A72" s="104"/>
      <c r="B72" s="117"/>
      <c r="C72" s="104" t="s">
        <v>297</v>
      </c>
      <c r="D72" s="118" t="s">
        <v>298</v>
      </c>
      <c r="E72" s="119" t="s">
        <v>471</v>
      </c>
      <c r="F72" s="103" t="s">
        <v>321</v>
      </c>
      <c r="G72" s="104" t="s">
        <v>472</v>
      </c>
      <c r="H72" s="103" t="s">
        <v>469</v>
      </c>
      <c r="I72" s="103" t="s">
        <v>303</v>
      </c>
      <c r="J72" s="119" t="s">
        <v>473</v>
      </c>
    </row>
    <row r="73" s="1" customFormat="1" ht="33" customHeight="1" spans="1:10">
      <c r="A73" s="104"/>
      <c r="B73" s="117"/>
      <c r="C73" s="104" t="s">
        <v>297</v>
      </c>
      <c r="D73" s="118" t="s">
        <v>298</v>
      </c>
      <c r="E73" s="119" t="s">
        <v>474</v>
      </c>
      <c r="F73" s="103" t="s">
        <v>321</v>
      </c>
      <c r="G73" s="104" t="s">
        <v>475</v>
      </c>
      <c r="H73" s="103" t="s">
        <v>469</v>
      </c>
      <c r="I73" s="103" t="s">
        <v>303</v>
      </c>
      <c r="J73" s="119" t="s">
        <v>476</v>
      </c>
    </row>
    <row r="74" s="1" customFormat="1" ht="33" customHeight="1" spans="1:10">
      <c r="A74" s="104"/>
      <c r="B74" s="117"/>
      <c r="C74" s="104" t="s">
        <v>297</v>
      </c>
      <c r="D74" s="118" t="s">
        <v>352</v>
      </c>
      <c r="E74" s="119" t="s">
        <v>477</v>
      </c>
      <c r="F74" s="103" t="s">
        <v>321</v>
      </c>
      <c r="G74" s="104" t="s">
        <v>322</v>
      </c>
      <c r="H74" s="103" t="s">
        <v>323</v>
      </c>
      <c r="I74" s="103" t="s">
        <v>303</v>
      </c>
      <c r="J74" s="119" t="s">
        <v>478</v>
      </c>
    </row>
    <row r="75" s="1" customFormat="1" ht="33" customHeight="1" spans="1:10">
      <c r="A75" s="104"/>
      <c r="B75" s="117"/>
      <c r="C75" s="104" t="s">
        <v>308</v>
      </c>
      <c r="D75" s="118" t="s">
        <v>309</v>
      </c>
      <c r="E75" s="119" t="s">
        <v>479</v>
      </c>
      <c r="F75" s="103" t="s">
        <v>300</v>
      </c>
      <c r="G75" s="104" t="s">
        <v>311</v>
      </c>
      <c r="H75" s="103" t="s">
        <v>480</v>
      </c>
      <c r="I75" s="103" t="s">
        <v>313</v>
      </c>
      <c r="J75" s="119" t="s">
        <v>314</v>
      </c>
    </row>
    <row r="76" s="1" customFormat="1" ht="33" customHeight="1" spans="1:10">
      <c r="A76" s="104"/>
      <c r="B76" s="117"/>
      <c r="C76" s="104" t="s">
        <v>318</v>
      </c>
      <c r="D76" s="118" t="s">
        <v>319</v>
      </c>
      <c r="E76" s="119" t="s">
        <v>481</v>
      </c>
      <c r="F76" s="103" t="s">
        <v>321</v>
      </c>
      <c r="G76" s="104" t="s">
        <v>322</v>
      </c>
      <c r="H76" s="103" t="s">
        <v>323</v>
      </c>
      <c r="I76" s="103" t="s">
        <v>303</v>
      </c>
      <c r="J76" s="119" t="s">
        <v>482</v>
      </c>
    </row>
    <row r="77" s="1" customFormat="1" ht="29" customHeight="1" spans="1:10">
      <c r="A77" s="104" t="s">
        <v>276</v>
      </c>
      <c r="B77" s="117" t="s">
        <v>483</v>
      </c>
      <c r="C77" s="104" t="s">
        <v>297</v>
      </c>
      <c r="D77" s="118" t="s">
        <v>298</v>
      </c>
      <c r="E77" s="119" t="s">
        <v>484</v>
      </c>
      <c r="F77" s="103" t="s">
        <v>321</v>
      </c>
      <c r="G77" s="104" t="s">
        <v>485</v>
      </c>
      <c r="H77" s="103" t="s">
        <v>469</v>
      </c>
      <c r="I77" s="103" t="s">
        <v>303</v>
      </c>
      <c r="J77" s="119" t="s">
        <v>486</v>
      </c>
    </row>
    <row r="78" s="1" customFormat="1" ht="29" customHeight="1" spans="1:10">
      <c r="A78" s="104"/>
      <c r="B78" s="117"/>
      <c r="C78" s="104" t="s">
        <v>297</v>
      </c>
      <c r="D78" s="118" t="s">
        <v>298</v>
      </c>
      <c r="E78" s="119" t="s">
        <v>431</v>
      </c>
      <c r="F78" s="103" t="s">
        <v>321</v>
      </c>
      <c r="G78" s="104" t="s">
        <v>128</v>
      </c>
      <c r="H78" s="103" t="s">
        <v>487</v>
      </c>
      <c r="I78" s="103" t="s">
        <v>303</v>
      </c>
      <c r="J78" s="119" t="s">
        <v>488</v>
      </c>
    </row>
    <row r="79" s="1" customFormat="1" ht="29" customHeight="1" spans="1:10">
      <c r="A79" s="104"/>
      <c r="B79" s="117"/>
      <c r="C79" s="104" t="s">
        <v>297</v>
      </c>
      <c r="D79" s="118" t="s">
        <v>298</v>
      </c>
      <c r="E79" s="119" t="s">
        <v>433</v>
      </c>
      <c r="F79" s="103" t="s">
        <v>321</v>
      </c>
      <c r="G79" s="104" t="s">
        <v>128</v>
      </c>
      <c r="H79" s="103" t="s">
        <v>489</v>
      </c>
      <c r="I79" s="103" t="s">
        <v>303</v>
      </c>
      <c r="J79" s="119" t="s">
        <v>490</v>
      </c>
    </row>
    <row r="80" s="1" customFormat="1" ht="39" customHeight="1" spans="1:10">
      <c r="A80" s="104"/>
      <c r="B80" s="117"/>
      <c r="C80" s="104" t="s">
        <v>297</v>
      </c>
      <c r="D80" s="118" t="s">
        <v>298</v>
      </c>
      <c r="E80" s="119" t="s">
        <v>435</v>
      </c>
      <c r="F80" s="103" t="s">
        <v>321</v>
      </c>
      <c r="G80" s="104" t="s">
        <v>128</v>
      </c>
      <c r="H80" s="103" t="s">
        <v>489</v>
      </c>
      <c r="I80" s="103" t="s">
        <v>303</v>
      </c>
      <c r="J80" s="119" t="s">
        <v>491</v>
      </c>
    </row>
    <row r="81" s="1" customFormat="1" ht="29" customHeight="1" spans="1:10">
      <c r="A81" s="104"/>
      <c r="B81" s="117"/>
      <c r="C81" s="104" t="s">
        <v>297</v>
      </c>
      <c r="D81" s="118" t="s">
        <v>298</v>
      </c>
      <c r="E81" s="119" t="s">
        <v>492</v>
      </c>
      <c r="F81" s="103" t="s">
        <v>300</v>
      </c>
      <c r="G81" s="104" t="s">
        <v>133</v>
      </c>
      <c r="H81" s="103" t="s">
        <v>493</v>
      </c>
      <c r="I81" s="103" t="s">
        <v>303</v>
      </c>
      <c r="J81" s="119" t="s">
        <v>494</v>
      </c>
    </row>
    <row r="82" s="1" customFormat="1" ht="36" customHeight="1" spans="1:10">
      <c r="A82" s="104"/>
      <c r="B82" s="117"/>
      <c r="C82" s="104" t="s">
        <v>297</v>
      </c>
      <c r="D82" s="118" t="s">
        <v>352</v>
      </c>
      <c r="E82" s="119" t="s">
        <v>437</v>
      </c>
      <c r="F82" s="103" t="s">
        <v>321</v>
      </c>
      <c r="G82" s="104" t="s">
        <v>438</v>
      </c>
      <c r="H82" s="103" t="s">
        <v>323</v>
      </c>
      <c r="I82" s="103" t="s">
        <v>303</v>
      </c>
      <c r="J82" s="119" t="s">
        <v>495</v>
      </c>
    </row>
    <row r="83" s="1" customFormat="1" ht="36" customHeight="1" spans="1:10">
      <c r="A83" s="104"/>
      <c r="B83" s="117"/>
      <c r="C83" s="104" t="s">
        <v>308</v>
      </c>
      <c r="D83" s="118" t="s">
        <v>309</v>
      </c>
      <c r="E83" s="119" t="s">
        <v>440</v>
      </c>
      <c r="F83" s="103" t="s">
        <v>441</v>
      </c>
      <c r="G83" s="104" t="s">
        <v>442</v>
      </c>
      <c r="H83" s="103" t="s">
        <v>323</v>
      </c>
      <c r="I83" s="103" t="s">
        <v>303</v>
      </c>
      <c r="J83" s="119" t="s">
        <v>496</v>
      </c>
    </row>
    <row r="84" s="1" customFormat="1" ht="29" customHeight="1" spans="1:10">
      <c r="A84" s="104"/>
      <c r="B84" s="117"/>
      <c r="C84" s="104" t="s">
        <v>318</v>
      </c>
      <c r="D84" s="118" t="s">
        <v>319</v>
      </c>
      <c r="E84" s="119" t="s">
        <v>444</v>
      </c>
      <c r="F84" s="103" t="s">
        <v>321</v>
      </c>
      <c r="G84" s="104" t="s">
        <v>442</v>
      </c>
      <c r="H84" s="103" t="s">
        <v>323</v>
      </c>
      <c r="I84" s="103" t="s">
        <v>303</v>
      </c>
      <c r="J84" s="119" t="s">
        <v>497</v>
      </c>
    </row>
    <row r="85" s="1" customFormat="1" ht="29" customHeight="1" spans="1:10">
      <c r="A85" s="104" t="s">
        <v>280</v>
      </c>
      <c r="B85" s="117" t="s">
        <v>498</v>
      </c>
      <c r="C85" s="104" t="s">
        <v>297</v>
      </c>
      <c r="D85" s="118" t="s">
        <v>298</v>
      </c>
      <c r="E85" s="119" t="s">
        <v>499</v>
      </c>
      <c r="F85" s="103" t="s">
        <v>300</v>
      </c>
      <c r="G85" s="104" t="s">
        <v>377</v>
      </c>
      <c r="H85" s="103" t="s">
        <v>369</v>
      </c>
      <c r="I85" s="103" t="s">
        <v>303</v>
      </c>
      <c r="J85" s="119" t="s">
        <v>500</v>
      </c>
    </row>
    <row r="86" s="1" customFormat="1" ht="29" customHeight="1" spans="1:10">
      <c r="A86" s="104"/>
      <c r="B86" s="117"/>
      <c r="C86" s="104" t="s">
        <v>297</v>
      </c>
      <c r="D86" s="118" t="s">
        <v>298</v>
      </c>
      <c r="E86" s="119" t="s">
        <v>501</v>
      </c>
      <c r="F86" s="103" t="s">
        <v>300</v>
      </c>
      <c r="G86" s="104" t="s">
        <v>368</v>
      </c>
      <c r="H86" s="103" t="s">
        <v>369</v>
      </c>
      <c r="I86" s="103" t="s">
        <v>303</v>
      </c>
      <c r="J86" s="119" t="s">
        <v>500</v>
      </c>
    </row>
    <row r="87" s="1" customFormat="1" ht="29" customHeight="1" spans="1:10">
      <c r="A87" s="104"/>
      <c r="B87" s="117"/>
      <c r="C87" s="104" t="s">
        <v>297</v>
      </c>
      <c r="D87" s="118" t="s">
        <v>298</v>
      </c>
      <c r="E87" s="119" t="s">
        <v>502</v>
      </c>
      <c r="F87" s="103" t="s">
        <v>300</v>
      </c>
      <c r="G87" s="104" t="s">
        <v>131</v>
      </c>
      <c r="H87" s="103" t="s">
        <v>369</v>
      </c>
      <c r="I87" s="103" t="s">
        <v>303</v>
      </c>
      <c r="J87" s="119" t="s">
        <v>500</v>
      </c>
    </row>
    <row r="88" s="1" customFormat="1" ht="29" customHeight="1" spans="1:10">
      <c r="A88" s="104"/>
      <c r="B88" s="117"/>
      <c r="C88" s="104" t="s">
        <v>297</v>
      </c>
      <c r="D88" s="118" t="s">
        <v>298</v>
      </c>
      <c r="E88" s="119" t="s">
        <v>503</v>
      </c>
      <c r="F88" s="103" t="s">
        <v>300</v>
      </c>
      <c r="G88" s="104" t="s">
        <v>377</v>
      </c>
      <c r="H88" s="103" t="s">
        <v>369</v>
      </c>
      <c r="I88" s="103" t="s">
        <v>303</v>
      </c>
      <c r="J88" s="119" t="s">
        <v>500</v>
      </c>
    </row>
    <row r="89" s="1" customFormat="1" ht="29" customHeight="1" spans="1:10">
      <c r="A89" s="104"/>
      <c r="B89" s="117"/>
      <c r="C89" s="104" t="s">
        <v>297</v>
      </c>
      <c r="D89" s="118" t="s">
        <v>298</v>
      </c>
      <c r="E89" s="119" t="s">
        <v>504</v>
      </c>
      <c r="F89" s="103" t="s">
        <v>300</v>
      </c>
      <c r="G89" s="104" t="s">
        <v>377</v>
      </c>
      <c r="H89" s="103" t="s">
        <v>369</v>
      </c>
      <c r="I89" s="103" t="s">
        <v>303</v>
      </c>
      <c r="J89" s="119" t="s">
        <v>500</v>
      </c>
    </row>
    <row r="90" s="1" customFormat="1" ht="29" customHeight="1" spans="1:10">
      <c r="A90" s="104"/>
      <c r="B90" s="117"/>
      <c r="C90" s="104" t="s">
        <v>297</v>
      </c>
      <c r="D90" s="118" t="s">
        <v>298</v>
      </c>
      <c r="E90" s="119" t="s">
        <v>505</v>
      </c>
      <c r="F90" s="103" t="s">
        <v>300</v>
      </c>
      <c r="G90" s="104" t="s">
        <v>377</v>
      </c>
      <c r="H90" s="103" t="s">
        <v>369</v>
      </c>
      <c r="I90" s="103" t="s">
        <v>303</v>
      </c>
      <c r="J90" s="119" t="s">
        <v>500</v>
      </c>
    </row>
    <row r="91" s="1" customFormat="1" ht="29" customHeight="1" spans="1:10">
      <c r="A91" s="104"/>
      <c r="B91" s="117"/>
      <c r="C91" s="104" t="s">
        <v>297</v>
      </c>
      <c r="D91" s="118" t="s">
        <v>298</v>
      </c>
      <c r="E91" s="119" t="s">
        <v>506</v>
      </c>
      <c r="F91" s="103" t="s">
        <v>300</v>
      </c>
      <c r="G91" s="104" t="s">
        <v>377</v>
      </c>
      <c r="H91" s="103" t="s">
        <v>369</v>
      </c>
      <c r="I91" s="103" t="s">
        <v>303</v>
      </c>
      <c r="J91" s="119" t="s">
        <v>507</v>
      </c>
    </row>
    <row r="92" s="1" customFormat="1" ht="29" customHeight="1" spans="1:10">
      <c r="A92" s="104"/>
      <c r="B92" s="117"/>
      <c r="C92" s="104" t="s">
        <v>297</v>
      </c>
      <c r="D92" s="118" t="s">
        <v>352</v>
      </c>
      <c r="E92" s="119" t="s">
        <v>508</v>
      </c>
      <c r="F92" s="103" t="s">
        <v>441</v>
      </c>
      <c r="G92" s="104" t="s">
        <v>322</v>
      </c>
      <c r="H92" s="103" t="s">
        <v>323</v>
      </c>
      <c r="I92" s="103" t="s">
        <v>303</v>
      </c>
      <c r="J92" s="119" t="s">
        <v>509</v>
      </c>
    </row>
    <row r="93" s="1" customFormat="1" ht="29" customHeight="1" spans="1:10">
      <c r="A93" s="104"/>
      <c r="B93" s="117"/>
      <c r="C93" s="104" t="s">
        <v>297</v>
      </c>
      <c r="D93" s="118" t="s">
        <v>355</v>
      </c>
      <c r="E93" s="119" t="s">
        <v>510</v>
      </c>
      <c r="F93" s="103" t="s">
        <v>511</v>
      </c>
      <c r="G93" s="104" t="s">
        <v>377</v>
      </c>
      <c r="H93" s="103" t="s">
        <v>378</v>
      </c>
      <c r="I93" s="103" t="s">
        <v>303</v>
      </c>
      <c r="J93" s="119" t="s">
        <v>512</v>
      </c>
    </row>
    <row r="94" s="1" customFormat="1" ht="29" customHeight="1" spans="1:10">
      <c r="A94" s="104"/>
      <c r="B94" s="117"/>
      <c r="C94" s="104" t="s">
        <v>308</v>
      </c>
      <c r="D94" s="118" t="s">
        <v>309</v>
      </c>
      <c r="E94" s="119" t="s">
        <v>513</v>
      </c>
      <c r="F94" s="103" t="s">
        <v>300</v>
      </c>
      <c r="G94" s="104" t="s">
        <v>514</v>
      </c>
      <c r="H94" s="103" t="s">
        <v>480</v>
      </c>
      <c r="I94" s="103" t="s">
        <v>313</v>
      </c>
      <c r="J94" s="119" t="s">
        <v>314</v>
      </c>
    </row>
    <row r="95" s="1" customFormat="1" ht="29" customHeight="1" spans="1:10">
      <c r="A95" s="104"/>
      <c r="B95" s="117"/>
      <c r="C95" s="104" t="s">
        <v>318</v>
      </c>
      <c r="D95" s="118" t="s">
        <v>319</v>
      </c>
      <c r="E95" s="119" t="s">
        <v>515</v>
      </c>
      <c r="F95" s="103" t="s">
        <v>441</v>
      </c>
      <c r="G95" s="104" t="s">
        <v>322</v>
      </c>
      <c r="H95" s="103" t="s">
        <v>323</v>
      </c>
      <c r="I95" s="103" t="s">
        <v>303</v>
      </c>
      <c r="J95" s="119" t="s">
        <v>516</v>
      </c>
    </row>
  </sheetData>
  <mergeCells count="24">
    <mergeCell ref="A3:J3"/>
    <mergeCell ref="A4:H4"/>
    <mergeCell ref="A8:A13"/>
    <mergeCell ref="A14:A25"/>
    <mergeCell ref="A26:A30"/>
    <mergeCell ref="A31:A42"/>
    <mergeCell ref="A43:A51"/>
    <mergeCell ref="A52:A57"/>
    <mergeCell ref="A58:A62"/>
    <mergeCell ref="A63:A67"/>
    <mergeCell ref="A69:A76"/>
    <mergeCell ref="A77:A84"/>
    <mergeCell ref="A85:A95"/>
    <mergeCell ref="B8:B13"/>
    <mergeCell ref="B14:B25"/>
    <mergeCell ref="B26:B30"/>
    <mergeCell ref="B31:B42"/>
    <mergeCell ref="B43:B51"/>
    <mergeCell ref="B52:B57"/>
    <mergeCell ref="B58:B62"/>
    <mergeCell ref="B63:B67"/>
    <mergeCell ref="B69:B76"/>
    <mergeCell ref="B77:B84"/>
    <mergeCell ref="B85:B95"/>
  </mergeCells>
  <pageMargins left="0.75" right="0.75" top="1" bottom="1" header="0.5" footer="0.5"/>
  <pageSetup paperSize="9" scale="4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2025-04-29T06:43:19Z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2052-12.1.0.20784</vt:lpwstr>
  </property>
</Properties>
</file>